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4 ГОД\ИЗМЕНЕНИЯ В МУНИЦ. ПРОГРАММУ\Для размещения приянтой МП (8 изм.) экспертиза 35 000,00 руб\"/>
    </mc:Choice>
  </mc:AlternateContent>
  <bookViews>
    <workbookView xWindow="0" yWindow="0" windowWidth="28800" windowHeight="1183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Прогр.'!$A$1:$N$104</definedName>
  </definedNames>
  <calcPr calcId="152511"/>
</workbook>
</file>

<file path=xl/calcChain.xml><?xml version="1.0" encoding="utf-8"?>
<calcChain xmlns="http://schemas.openxmlformats.org/spreadsheetml/2006/main">
  <c r="J48" i="1" l="1"/>
  <c r="J23" i="1" l="1"/>
  <c r="J53" i="1" l="1"/>
  <c r="L48" i="1" l="1"/>
  <c r="K48" i="1"/>
  <c r="I28" i="1" l="1"/>
  <c r="I45" i="1"/>
  <c r="J26" i="1"/>
  <c r="J28" i="1"/>
  <c r="J96" i="1"/>
  <c r="J70" i="1"/>
  <c r="I83" i="1"/>
  <c r="L83" i="1"/>
  <c r="L73" i="1"/>
  <c r="L70" i="1" s="1"/>
  <c r="K73" i="1"/>
  <c r="J73" i="1"/>
  <c r="L19" i="1"/>
  <c r="L96" i="1" s="1"/>
  <c r="L18" i="1"/>
  <c r="L17" i="1"/>
  <c r="L94" i="1" s="1"/>
  <c r="L16" i="1"/>
  <c r="L93" i="1" s="1"/>
  <c r="K19" i="1"/>
  <c r="K18" i="1"/>
  <c r="K17" i="1"/>
  <c r="K16" i="1"/>
  <c r="J19" i="1"/>
  <c r="J18" i="1"/>
  <c r="J17" i="1"/>
  <c r="J16" i="1"/>
  <c r="I19" i="1"/>
  <c r="I18" i="1"/>
  <c r="I17" i="1"/>
  <c r="I16" i="1"/>
  <c r="H19" i="1"/>
  <c r="H18" i="1"/>
  <c r="H17" i="1"/>
  <c r="H16" i="1"/>
  <c r="L75" i="1"/>
  <c r="L85" i="1"/>
  <c r="L45" i="1"/>
  <c r="J45" i="1"/>
  <c r="F17" i="1"/>
  <c r="K29" i="1"/>
  <c r="K28" i="1"/>
  <c r="K27" i="1"/>
  <c r="K26" i="1"/>
  <c r="J27" i="1"/>
  <c r="J30" i="1"/>
  <c r="L38" i="1"/>
  <c r="L35" i="1" s="1"/>
  <c r="L80" i="1"/>
  <c r="L50" i="1"/>
  <c r="L55" i="1"/>
  <c r="K38" i="1"/>
  <c r="K40" i="1"/>
  <c r="L40" i="1"/>
  <c r="L20" i="1"/>
  <c r="K20" i="1"/>
  <c r="G31" i="1"/>
  <c r="G26" i="1" s="1"/>
  <c r="L30" i="1"/>
  <c r="L29" i="1"/>
  <c r="L28" i="1"/>
  <c r="L27" i="1"/>
  <c r="L26" i="1"/>
  <c r="L15" i="1"/>
  <c r="I73" i="1"/>
  <c r="I69" i="1"/>
  <c r="I65" i="1" s="1"/>
  <c r="I63" i="1"/>
  <c r="I62" i="1"/>
  <c r="I61" i="1"/>
  <c r="J25" i="1" l="1"/>
  <c r="L95" i="1"/>
  <c r="L92" i="1" s="1"/>
  <c r="G16" i="1"/>
  <c r="G18" i="1"/>
  <c r="G17" i="1"/>
  <c r="G19" i="1"/>
  <c r="L25" i="1"/>
  <c r="K25" i="1"/>
  <c r="I60" i="1"/>
  <c r="I26" i="1"/>
  <c r="H55" i="1" l="1"/>
  <c r="H30" i="1"/>
  <c r="H62" i="1" l="1"/>
  <c r="H73" i="1"/>
  <c r="H75" i="1"/>
  <c r="H50" i="1"/>
  <c r="H40" i="1"/>
  <c r="G78" i="1"/>
  <c r="I20" i="1"/>
  <c r="J55" i="1"/>
  <c r="J20" i="1"/>
  <c r="H38" i="1"/>
  <c r="H45" i="1"/>
  <c r="J40" i="1"/>
  <c r="I38" i="1"/>
  <c r="I95" i="1" s="1"/>
  <c r="J50" i="1"/>
  <c r="H20" i="1"/>
  <c r="G43" i="1"/>
  <c r="G48" i="1"/>
  <c r="H83" i="1"/>
  <c r="K55" i="1"/>
  <c r="I55" i="1"/>
  <c r="K45" i="1"/>
  <c r="I40" i="1"/>
  <c r="J38" i="1" l="1"/>
  <c r="G40" i="1"/>
  <c r="J15" i="1"/>
  <c r="J35" i="1" l="1"/>
  <c r="K84" i="1"/>
  <c r="K83" i="1"/>
  <c r="K95" i="1" s="1"/>
  <c r="K82" i="1"/>
  <c r="K81" i="1"/>
  <c r="J84" i="1"/>
  <c r="J83" i="1"/>
  <c r="G83" i="1" s="1"/>
  <c r="J82" i="1"/>
  <c r="J94" i="1" s="1"/>
  <c r="J81" i="1"/>
  <c r="J93" i="1" s="1"/>
  <c r="I84" i="1"/>
  <c r="I82" i="1"/>
  <c r="I81" i="1"/>
  <c r="H84" i="1"/>
  <c r="H82" i="1"/>
  <c r="H81" i="1"/>
  <c r="G89" i="1"/>
  <c r="G88" i="1"/>
  <c r="G87" i="1"/>
  <c r="G86" i="1"/>
  <c r="K85" i="1"/>
  <c r="J85" i="1"/>
  <c r="I85" i="1"/>
  <c r="H85" i="1"/>
  <c r="J95" i="1" l="1"/>
  <c r="I80" i="1"/>
  <c r="G84" i="1"/>
  <c r="K80" i="1"/>
  <c r="G82" i="1"/>
  <c r="G85" i="1"/>
  <c r="H80" i="1"/>
  <c r="J80" i="1"/>
  <c r="G81" i="1"/>
  <c r="H27" i="1"/>
  <c r="K70" i="1"/>
  <c r="I70" i="1"/>
  <c r="H70" i="1"/>
  <c r="G74" i="1"/>
  <c r="G73" i="1"/>
  <c r="G72" i="1"/>
  <c r="G71" i="1"/>
  <c r="K75" i="1"/>
  <c r="J75" i="1"/>
  <c r="I75" i="1"/>
  <c r="G79" i="1"/>
  <c r="G77" i="1"/>
  <c r="G76" i="1"/>
  <c r="H26" i="1"/>
  <c r="G21" i="1"/>
  <c r="G67" i="1"/>
  <c r="K39" i="1"/>
  <c r="K96" i="1" s="1"/>
  <c r="K37" i="1"/>
  <c r="K94" i="1" s="1"/>
  <c r="K36" i="1"/>
  <c r="K30" i="1"/>
  <c r="I39" i="1"/>
  <c r="I37" i="1"/>
  <c r="I36" i="1"/>
  <c r="I93" i="1" s="1"/>
  <c r="I29" i="1"/>
  <c r="I27" i="1"/>
  <c r="I94" i="1" s="1"/>
  <c r="H64" i="1"/>
  <c r="H63" i="1"/>
  <c r="H61" i="1"/>
  <c r="H39" i="1"/>
  <c r="H37" i="1"/>
  <c r="H36" i="1"/>
  <c r="H29" i="1"/>
  <c r="H96" i="1" s="1"/>
  <c r="H28" i="1"/>
  <c r="H95" i="1" s="1"/>
  <c r="K35" i="1" l="1"/>
  <c r="K93" i="1"/>
  <c r="K92" i="1" s="1"/>
  <c r="H94" i="1"/>
  <c r="I96" i="1"/>
  <c r="H93" i="1"/>
  <c r="I25" i="1"/>
  <c r="J92" i="1"/>
  <c r="H35" i="1"/>
  <c r="H25" i="1"/>
  <c r="H15" i="1"/>
  <c r="G80" i="1"/>
  <c r="G70" i="1"/>
  <c r="G75" i="1"/>
  <c r="K50" i="1"/>
  <c r="I50" i="1"/>
  <c r="G95" i="1" l="1"/>
  <c r="H92" i="1"/>
  <c r="G93" i="1"/>
  <c r="G50" i="1"/>
  <c r="G94" i="1"/>
  <c r="I92" i="1"/>
  <c r="G92" i="1" s="1"/>
  <c r="G96" i="1"/>
  <c r="H65" i="1"/>
  <c r="G65" i="1" s="1"/>
  <c r="G66" i="1" l="1"/>
  <c r="G68" i="1"/>
  <c r="G69" i="1"/>
  <c r="G56" i="1"/>
  <c r="G57" i="1"/>
  <c r="G59" i="1"/>
  <c r="G51" i="1"/>
  <c r="G52" i="1"/>
  <c r="G54" i="1"/>
  <c r="G46" i="1"/>
  <c r="G47" i="1"/>
  <c r="G49" i="1"/>
  <c r="G41" i="1"/>
  <c r="G42" i="1"/>
  <c r="G44" i="1"/>
  <c r="G32" i="1"/>
  <c r="G27" i="1" s="1"/>
  <c r="G33" i="1"/>
  <c r="G28" i="1" s="1"/>
  <c r="G34" i="1"/>
  <c r="G29" i="1" s="1"/>
  <c r="G22" i="1"/>
  <c r="G23" i="1"/>
  <c r="G24" i="1"/>
  <c r="G53" i="1"/>
  <c r="G58" i="1"/>
  <c r="G25" i="1" l="1"/>
  <c r="G37" i="1"/>
  <c r="G38" i="1"/>
  <c r="G36" i="1"/>
  <c r="I30" i="1"/>
  <c r="G15" i="1" l="1"/>
  <c r="I15" i="1"/>
  <c r="I35" i="1"/>
  <c r="K15" i="1"/>
  <c r="G35" i="1" l="1"/>
  <c r="G64" i="1"/>
  <c r="G63" i="1" l="1"/>
  <c r="H60" i="1" l="1"/>
  <c r="G62" i="1" l="1"/>
  <c r="G61" i="1"/>
  <c r="G60" i="1" l="1"/>
  <c r="G45" i="1" l="1"/>
  <c r="G55" i="1"/>
  <c r="G20" i="1"/>
  <c r="G30" i="1"/>
  <c r="G39" i="1" l="1"/>
</calcChain>
</file>

<file path=xl/sharedStrings.xml><?xml version="1.0" encoding="utf-8"?>
<sst xmlns="http://schemas.openxmlformats.org/spreadsheetml/2006/main" count="161" uniqueCount="79">
  <si>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</si>
  <si>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</si>
  <si>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</si>
  <si>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</si>
  <si>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</si>
  <si>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</si>
  <si>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</si>
  <si>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</si>
  <si>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</si>
  <si>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</si>
  <si>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</si>
  <si>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</si>
  <si>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</si>
  <si>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</si>
  <si>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</si>
  <si>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</si>
  <si>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</si>
  <si>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</si>
  <si>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</si>
  <si>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</si>
  <si>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</si>
  <si>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</si>
  <si>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</si>
  <si>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</si>
  <si>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</si>
  <si>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</si>
  <si>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</si>
  <si>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</si>
  <si>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</si>
  <si>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</si>
  <si>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</si>
  <si>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</si>
  <si>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</si>
  <si>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</si>
  <si>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</si>
  <si>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</si>
  <si>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</si>
  <si>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</si>
  <si>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</si>
  <si>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</si>
  <si>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</si>
  <si>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</si>
  <si>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</si>
  <si>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</si>
  <si>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</si>
  <si>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</si>
  <si>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</si>
  <si>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</si>
  <si>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</si>
  <si>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</si>
  <si>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</si>
  <si>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</si>
  <si>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</si>
  <si>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</si>
  <si>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</si>
  <si>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</si>
  <si>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</si>
  <si>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</si>
  <si>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</si>
  <si>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</si>
  <si>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</si>
  <si>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</si>
  <si>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</si>
  <si>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</si>
  <si>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</si>
  <si>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</si>
  <si>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</si>
  <si>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</si>
  <si>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</si>
  <si>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</si>
  <si>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</si>
  <si>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</si>
  <si>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</si>
  <si>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</si>
  <si>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2022-2026  гг.</t>
  </si>
  <si>
    <t>2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</si>
  <si>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</si>
  <si>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</si>
  <si>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2022-2024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</si>
</sst>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/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2"/>
  <sheetViews>
    <sheetView tabSelected="1" view="pageBreakPreview" topLeftCell="A45" zoomScale="40" zoomScaleNormal="40" zoomScaleSheetLayoutView="40" workbookViewId="0">
      <selection activeCell="J49" sqref="J49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74" customWidth="1"/>
    <col min="11" max="12" width="24.85546875" style="38" customWidth="1"/>
    <col min="13" max="13" width="0.28515625" style="13" customWidth="1"/>
    <col min="14" max="15" width="25.28515625" style="13" hidden="1" customWidth="1"/>
    <col min="16" max="16" width="26" style="28" hidden="1" customWidth="1"/>
    <col min="17" max="17" width="27.42578125" style="3" hidden="1" customWidth="1"/>
    <col min="18" max="18" width="52.140625" style="3" hidden="1" customWidth="1"/>
    <col min="19" max="20" width="27.42578125" style="3" hidden="1" customWidth="1"/>
    <col min="21" max="23" width="9.140625" style="1" hidden="1" customWidth="1"/>
    <col min="24" max="24" width="9.140625" style="1"/>
    <col min="25" max="25" width="27" style="1" bestFit="1" customWidth="1"/>
    <col min="26" max="26" width="9.140625" style="1"/>
    <col min="27" max="27" width="32" style="1" customWidth="1"/>
    <col min="28" max="16384" width="9.140625" style="1"/>
  </cols>
  <sheetData>
    <row r="1" spans="1:24" ht="27" customHeight="1" x14ac:dyDescent="0.3">
      <c r="B1" s="40"/>
      <c r="C1" s="41"/>
      <c r="D1" s="42"/>
      <c r="E1" s="6"/>
      <c r="F1" s="43"/>
      <c r="G1" s="6"/>
      <c r="H1" s="6" t="s">
        <v>10</v>
      </c>
      <c r="I1" s="6"/>
      <c r="J1" s="68"/>
      <c r="K1" s="6"/>
      <c r="L1" s="6"/>
      <c r="M1" s="5"/>
      <c r="N1" s="44"/>
      <c r="O1" s="5"/>
      <c r="P1" s="45"/>
      <c r="Q1" s="5"/>
      <c r="R1" s="5"/>
      <c r="S1" s="5"/>
      <c r="T1" s="5"/>
    </row>
    <row r="2" spans="1:24" ht="27" customHeight="1" x14ac:dyDescent="0.3">
      <c r="B2" s="40"/>
      <c r="C2" s="41"/>
      <c r="D2" s="42"/>
      <c r="E2" s="6"/>
      <c r="F2" s="43"/>
      <c r="G2" s="42"/>
      <c r="H2" s="6" t="s">
        <v>29</v>
      </c>
      <c r="I2" s="6"/>
      <c r="J2" s="68"/>
      <c r="K2" s="6"/>
      <c r="L2" s="6"/>
      <c r="M2" s="6"/>
      <c r="N2" s="46"/>
      <c r="O2" s="6"/>
      <c r="P2" s="45"/>
      <c r="Q2" s="6"/>
      <c r="R2" s="6"/>
      <c r="S2" s="6"/>
      <c r="T2" s="6"/>
    </row>
    <row r="3" spans="1:24" ht="27" customHeight="1" x14ac:dyDescent="0.3">
      <c r="B3" s="40"/>
      <c r="C3" s="41"/>
      <c r="D3" s="42"/>
      <c r="E3" s="6"/>
      <c r="F3" s="43"/>
      <c r="G3" s="42"/>
      <c r="H3" s="6" t="s">
        <v>45</v>
      </c>
      <c r="I3" s="6"/>
      <c r="J3" s="68"/>
      <c r="K3" s="6"/>
      <c r="L3" s="6"/>
      <c r="M3" s="6"/>
      <c r="N3" s="46"/>
      <c r="O3" s="6"/>
      <c r="P3" s="45"/>
      <c r="Q3" s="6"/>
      <c r="R3" s="6"/>
      <c r="S3" s="6"/>
      <c r="T3" s="6"/>
    </row>
    <row r="4" spans="1:24" ht="27" customHeight="1" x14ac:dyDescent="0.3">
      <c r="B4" s="40"/>
      <c r="C4" s="41"/>
      <c r="D4" s="42"/>
      <c r="E4" s="6"/>
      <c r="F4" s="43"/>
      <c r="G4" s="42"/>
      <c r="H4" s="6" t="s">
        <v>44</v>
      </c>
      <c r="I4" s="6"/>
      <c r="J4" s="68"/>
      <c r="K4" s="6"/>
      <c r="L4" s="6"/>
      <c r="M4" s="6"/>
      <c r="N4" s="46"/>
      <c r="O4" s="6"/>
      <c r="P4" s="45"/>
      <c r="Q4" s="6"/>
      <c r="R4" s="6"/>
      <c r="S4" s="6"/>
      <c r="T4" s="6"/>
    </row>
    <row r="5" spans="1:24" ht="27" customHeight="1" x14ac:dyDescent="0.3">
      <c r="B5" s="40"/>
      <c r="C5" s="41"/>
      <c r="D5" s="42"/>
      <c r="E5" s="6"/>
      <c r="F5" s="43"/>
      <c r="G5" s="42"/>
      <c r="H5" s="6"/>
      <c r="I5" s="6"/>
      <c r="J5" s="68"/>
      <c r="K5" s="6"/>
      <c r="L5" s="6"/>
      <c r="M5" s="6"/>
      <c r="N5" s="46"/>
      <c r="O5" s="6"/>
      <c r="P5" s="45"/>
      <c r="Q5" s="6"/>
      <c r="R5" s="6"/>
      <c r="S5" s="6"/>
      <c r="T5" s="6"/>
    </row>
    <row r="6" spans="1:24" x14ac:dyDescent="0.3">
      <c r="B6" s="40"/>
      <c r="C6" s="41"/>
      <c r="D6" s="42"/>
      <c r="E6" s="47"/>
      <c r="F6" s="43"/>
      <c r="G6" s="42"/>
      <c r="H6" s="6"/>
      <c r="I6" s="6"/>
      <c r="J6" s="68"/>
      <c r="K6" s="6"/>
      <c r="L6" s="6"/>
      <c r="M6" s="6"/>
      <c r="N6" s="6"/>
      <c r="O6" s="6"/>
      <c r="P6" s="45"/>
      <c r="Q6" s="6"/>
      <c r="R6" s="6"/>
      <c r="S6" s="6"/>
      <c r="T6" s="6"/>
    </row>
    <row r="7" spans="1:24" ht="20.25" customHeight="1" x14ac:dyDescent="0.3">
      <c r="B7" s="40"/>
      <c r="C7" s="97" t="s">
        <v>59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6"/>
      <c r="R7" s="6"/>
      <c r="S7" s="6"/>
      <c r="T7" s="6"/>
    </row>
    <row r="8" spans="1:24" x14ac:dyDescent="0.3">
      <c r="B8" s="40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6"/>
      <c r="R8" s="6"/>
      <c r="S8" s="6"/>
      <c r="T8" s="6"/>
    </row>
    <row r="9" spans="1:24" x14ac:dyDescent="0.3">
      <c r="B9" s="40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6"/>
      <c r="R9" s="6"/>
      <c r="S9" s="6"/>
      <c r="T9" s="6"/>
    </row>
    <row r="10" spans="1:24" s="3" customFormat="1" x14ac:dyDescent="0.3">
      <c r="B10" s="48"/>
      <c r="C10" s="6"/>
      <c r="D10" s="6"/>
      <c r="E10" s="6"/>
      <c r="F10" s="43"/>
      <c r="G10" s="6"/>
      <c r="H10" s="6"/>
      <c r="I10" s="6"/>
      <c r="J10" s="68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4" s="22" customFormat="1" ht="30.75" customHeight="1" x14ac:dyDescent="0.3">
      <c r="B11" s="98" t="s">
        <v>13</v>
      </c>
      <c r="C11" s="100" t="s">
        <v>14</v>
      </c>
      <c r="D11" s="98" t="s">
        <v>15</v>
      </c>
      <c r="E11" s="98" t="s">
        <v>58</v>
      </c>
      <c r="F11" s="98" t="s">
        <v>0</v>
      </c>
      <c r="G11" s="98" t="s">
        <v>11</v>
      </c>
      <c r="H11" s="106" t="s">
        <v>48</v>
      </c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4" s="22" customFormat="1" ht="35.25" customHeight="1" x14ac:dyDescent="0.3">
      <c r="B12" s="98"/>
      <c r="C12" s="108"/>
      <c r="D12" s="99"/>
      <c r="E12" s="99"/>
      <c r="F12" s="99"/>
      <c r="G12" s="99"/>
      <c r="H12" s="98" t="s">
        <v>37</v>
      </c>
      <c r="I12" s="98" t="s">
        <v>38</v>
      </c>
      <c r="J12" s="101" t="s">
        <v>39</v>
      </c>
      <c r="K12" s="98" t="s">
        <v>43</v>
      </c>
      <c r="L12" s="103" t="s">
        <v>72</v>
      </c>
      <c r="M12" s="49"/>
      <c r="N12" s="49"/>
      <c r="O12" s="49"/>
      <c r="P12" s="49"/>
      <c r="Q12" s="49"/>
      <c r="R12" s="49"/>
      <c r="S12" s="49"/>
      <c r="T12" s="49"/>
    </row>
    <row r="13" spans="1:24" s="3" customFormat="1" ht="18.75" customHeight="1" x14ac:dyDescent="0.3">
      <c r="B13" s="98"/>
      <c r="C13" s="108"/>
      <c r="D13" s="99"/>
      <c r="E13" s="99"/>
      <c r="F13" s="99"/>
      <c r="G13" s="99"/>
      <c r="H13" s="98"/>
      <c r="I13" s="98"/>
      <c r="J13" s="102"/>
      <c r="K13" s="98"/>
      <c r="L13" s="104"/>
      <c r="M13" s="35"/>
      <c r="N13" s="35"/>
      <c r="O13" s="35"/>
      <c r="P13" s="35"/>
      <c r="Q13" s="35"/>
      <c r="R13" s="35"/>
      <c r="S13" s="35"/>
      <c r="T13" s="35"/>
    </row>
    <row r="14" spans="1:24" s="3" customFormat="1" ht="25.5" customHeight="1" x14ac:dyDescent="0.3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69">
        <v>9</v>
      </c>
      <c r="K14" s="39">
        <v>10</v>
      </c>
      <c r="L14" s="39">
        <v>11</v>
      </c>
      <c r="M14" s="49"/>
      <c r="N14" s="49"/>
      <c r="O14" s="49"/>
      <c r="P14" s="49"/>
      <c r="Q14" s="49"/>
      <c r="R14" s="49"/>
      <c r="S14" s="49"/>
      <c r="T14" s="49"/>
      <c r="U14" s="22"/>
      <c r="V14" s="22"/>
      <c r="W14" s="22"/>
      <c r="X14" s="22"/>
    </row>
    <row r="15" spans="1:24" s="4" customFormat="1" ht="33" customHeight="1" x14ac:dyDescent="0.3">
      <c r="A15" s="3"/>
      <c r="B15" s="91">
        <v>1</v>
      </c>
      <c r="C15" s="100" t="s">
        <v>67</v>
      </c>
      <c r="D15" s="98" t="s">
        <v>78</v>
      </c>
      <c r="E15" s="98"/>
      <c r="F15" s="15" t="s">
        <v>50</v>
      </c>
      <c r="G15" s="50">
        <f>SUM(G16:G19)</f>
        <v>1724352.5669199999</v>
      </c>
      <c r="H15" s="50">
        <f>SUM(H16:H19)</f>
        <v>297000</v>
      </c>
      <c r="I15" s="50">
        <f t="shared" ref="I15" si="0">SUM(I16:I19)</f>
        <v>1327252.4569199998</v>
      </c>
      <c r="J15" s="70">
        <f t="shared" ref="J15" si="1">SUM(J16:J19)</f>
        <v>100100.11</v>
      </c>
      <c r="K15" s="50">
        <f>SUM(K16:K19)</f>
        <v>0</v>
      </c>
      <c r="L15" s="50">
        <f>SUM(L16:L19)</f>
        <v>0</v>
      </c>
      <c r="M15" s="35"/>
      <c r="N15" s="35"/>
      <c r="O15" s="35"/>
      <c r="P15" s="35"/>
      <c r="Q15" s="35"/>
      <c r="R15" s="35"/>
      <c r="S15" s="35"/>
      <c r="T15" s="35"/>
    </row>
    <row r="16" spans="1:24" s="4" customFormat="1" ht="29.25" customHeight="1" x14ac:dyDescent="0.3">
      <c r="A16" s="3"/>
      <c r="B16" s="91"/>
      <c r="C16" s="100"/>
      <c r="D16" s="98"/>
      <c r="E16" s="98"/>
      <c r="F16" s="16" t="s">
        <v>1</v>
      </c>
      <c r="G16" s="50">
        <f t="shared" ref="G16:G24" si="2">SUM(H16:L16)</f>
        <v>1636779.9</v>
      </c>
      <c r="H16" s="50">
        <f t="shared" ref="H16:L19" si="3">SUM(H21)</f>
        <v>282150</v>
      </c>
      <c r="I16" s="50">
        <f t="shared" si="3"/>
        <v>1259629.8999999999</v>
      </c>
      <c r="J16" s="70">
        <f t="shared" si="3"/>
        <v>95000</v>
      </c>
      <c r="K16" s="50">
        <f t="shared" si="3"/>
        <v>0</v>
      </c>
      <c r="L16" s="50">
        <f t="shared" si="3"/>
        <v>0</v>
      </c>
      <c r="M16" s="35"/>
      <c r="N16" s="35"/>
      <c r="O16" s="35"/>
      <c r="P16" s="35"/>
      <c r="Q16" s="35"/>
      <c r="R16" s="35"/>
      <c r="S16" s="35"/>
      <c r="T16" s="35"/>
    </row>
    <row r="17" spans="1:28" s="4" customFormat="1" ht="25.5" customHeight="1" x14ac:dyDescent="0.3">
      <c r="A17" s="3"/>
      <c r="B17" s="91"/>
      <c r="C17" s="100"/>
      <c r="D17" s="98"/>
      <c r="E17" s="98"/>
      <c r="F17" s="16" t="str">
        <f>F22</f>
        <v>- бюджет Республики Крым</v>
      </c>
      <c r="G17" s="50">
        <f t="shared" si="2"/>
        <v>86146.376919999995</v>
      </c>
      <c r="H17" s="50">
        <f t="shared" si="3"/>
        <v>14850</v>
      </c>
      <c r="I17" s="50">
        <f t="shared" si="3"/>
        <v>66296.376919999995</v>
      </c>
      <c r="J17" s="70">
        <f t="shared" si="3"/>
        <v>5000</v>
      </c>
      <c r="K17" s="50">
        <f t="shared" si="3"/>
        <v>0</v>
      </c>
      <c r="L17" s="50">
        <f t="shared" si="3"/>
        <v>0</v>
      </c>
      <c r="M17" s="35"/>
      <c r="N17" s="35"/>
      <c r="O17" s="35"/>
      <c r="P17" s="35"/>
      <c r="Q17" s="35"/>
      <c r="R17" s="35"/>
      <c r="S17" s="35"/>
      <c r="T17" s="35"/>
    </row>
    <row r="18" spans="1:28" s="4" customFormat="1" ht="29.25" customHeight="1" x14ac:dyDescent="0.3">
      <c r="A18" s="3"/>
      <c r="B18" s="91"/>
      <c r="C18" s="100"/>
      <c r="D18" s="98"/>
      <c r="E18" s="98"/>
      <c r="F18" s="16" t="s">
        <v>3</v>
      </c>
      <c r="G18" s="50">
        <f t="shared" si="2"/>
        <v>1426.29</v>
      </c>
      <c r="H18" s="50">
        <f t="shared" si="3"/>
        <v>0</v>
      </c>
      <c r="I18" s="50">
        <f t="shared" si="3"/>
        <v>1326.18</v>
      </c>
      <c r="J18" s="70">
        <f t="shared" si="3"/>
        <v>100.11</v>
      </c>
      <c r="K18" s="50">
        <f t="shared" si="3"/>
        <v>0</v>
      </c>
      <c r="L18" s="50">
        <f t="shared" si="3"/>
        <v>0</v>
      </c>
      <c r="M18" s="35"/>
      <c r="N18" s="35"/>
      <c r="O18" s="35"/>
      <c r="P18" s="35"/>
      <c r="Q18" s="35"/>
      <c r="R18" s="35"/>
      <c r="S18" s="35"/>
      <c r="T18" s="35"/>
    </row>
    <row r="19" spans="1:28" s="4" customFormat="1" ht="31.5" customHeight="1" x14ac:dyDescent="0.3">
      <c r="A19" s="3"/>
      <c r="B19" s="91"/>
      <c r="C19" s="100"/>
      <c r="D19" s="98"/>
      <c r="E19" s="98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70">
        <f t="shared" si="3"/>
        <v>0</v>
      </c>
      <c r="K19" s="50">
        <f t="shared" si="3"/>
        <v>0</v>
      </c>
      <c r="L19" s="50">
        <f t="shared" si="3"/>
        <v>0</v>
      </c>
      <c r="M19" s="35"/>
      <c r="N19" s="35"/>
      <c r="O19" s="35"/>
      <c r="P19" s="35"/>
      <c r="Q19" s="35"/>
      <c r="R19" s="35"/>
      <c r="S19" s="35"/>
      <c r="T19" s="35"/>
    </row>
    <row r="20" spans="1:28" s="5" customFormat="1" ht="31.5" customHeight="1" x14ac:dyDescent="0.3">
      <c r="A20" s="3"/>
      <c r="B20" s="107" t="s">
        <v>12</v>
      </c>
      <c r="C20" s="105" t="s">
        <v>49</v>
      </c>
      <c r="D20" s="93" t="s">
        <v>78</v>
      </c>
      <c r="E20" s="93" t="s">
        <v>9</v>
      </c>
      <c r="F20" s="15" t="s">
        <v>5</v>
      </c>
      <c r="G20" s="51">
        <f t="shared" si="2"/>
        <v>1724352.5669199999</v>
      </c>
      <c r="H20" s="51">
        <f t="shared" ref="H20:L20" si="4">SUM(H21:H24)</f>
        <v>297000</v>
      </c>
      <c r="I20" s="51">
        <f t="shared" si="4"/>
        <v>1327252.4569199998</v>
      </c>
      <c r="J20" s="71">
        <f t="shared" si="4"/>
        <v>100100.11</v>
      </c>
      <c r="K20" s="51">
        <f t="shared" si="4"/>
        <v>0</v>
      </c>
      <c r="L20" s="51">
        <f t="shared" si="4"/>
        <v>0</v>
      </c>
      <c r="M20" s="35"/>
      <c r="N20" s="35"/>
      <c r="O20" s="35"/>
      <c r="P20" s="35"/>
      <c r="Q20" s="35"/>
      <c r="R20" s="35"/>
      <c r="S20" s="35"/>
      <c r="T20" s="35"/>
    </row>
    <row r="21" spans="1:28" s="5" customFormat="1" ht="31.5" customHeight="1" x14ac:dyDescent="0.3">
      <c r="A21" s="3"/>
      <c r="B21" s="107"/>
      <c r="C21" s="105"/>
      <c r="D21" s="93"/>
      <c r="E21" s="93"/>
      <c r="F21" s="14" t="s">
        <v>1</v>
      </c>
      <c r="G21" s="51">
        <f t="shared" si="2"/>
        <v>1636779.9</v>
      </c>
      <c r="H21" s="52">
        <v>282150</v>
      </c>
      <c r="I21" s="52">
        <v>1259629.8999999999</v>
      </c>
      <c r="J21" s="72">
        <v>95000</v>
      </c>
      <c r="K21" s="52">
        <v>0</v>
      </c>
      <c r="L21" s="52">
        <v>0</v>
      </c>
      <c r="M21" s="35"/>
      <c r="N21" s="35"/>
      <c r="O21" s="35"/>
      <c r="P21" s="35"/>
      <c r="Q21" s="35"/>
      <c r="R21" s="35"/>
      <c r="S21" s="35"/>
      <c r="T21" s="35"/>
      <c r="X21" s="58"/>
      <c r="Y21" s="58"/>
      <c r="Z21" s="58"/>
      <c r="AA21" s="58"/>
      <c r="AB21" s="58"/>
    </row>
    <row r="22" spans="1:28" s="5" customFormat="1" ht="31.5" customHeight="1" x14ac:dyDescent="0.3">
      <c r="A22" s="3"/>
      <c r="B22" s="107"/>
      <c r="C22" s="105"/>
      <c r="D22" s="93"/>
      <c r="E22" s="93"/>
      <c r="F22" s="14" t="s">
        <v>2</v>
      </c>
      <c r="G22" s="51">
        <f t="shared" si="2"/>
        <v>86146.376919999995</v>
      </c>
      <c r="H22" s="52">
        <v>14850</v>
      </c>
      <c r="I22" s="52">
        <v>66296.376919999995</v>
      </c>
      <c r="J22" s="72">
        <v>5000</v>
      </c>
      <c r="K22" s="52">
        <v>0</v>
      </c>
      <c r="L22" s="52">
        <v>0</v>
      </c>
      <c r="M22" s="35"/>
      <c r="N22" s="35"/>
      <c r="O22" s="35"/>
      <c r="P22" s="35"/>
      <c r="Q22" s="35"/>
      <c r="R22" s="35"/>
      <c r="S22" s="35"/>
      <c r="T22" s="35"/>
    </row>
    <row r="23" spans="1:28" s="5" customFormat="1" ht="31.5" customHeight="1" x14ac:dyDescent="0.3">
      <c r="A23" s="3"/>
      <c r="B23" s="107"/>
      <c r="C23" s="105"/>
      <c r="D23" s="93"/>
      <c r="E23" s="93"/>
      <c r="F23" s="14" t="s">
        <v>3</v>
      </c>
      <c r="G23" s="51">
        <f t="shared" si="2"/>
        <v>1426.29</v>
      </c>
      <c r="H23" s="52">
        <v>0</v>
      </c>
      <c r="I23" s="52">
        <v>1326.18</v>
      </c>
      <c r="J23" s="72">
        <f>100.10011+0.00989</f>
        <v>100.11</v>
      </c>
      <c r="K23" s="52">
        <v>0</v>
      </c>
      <c r="L23" s="52">
        <v>0</v>
      </c>
      <c r="M23" s="35"/>
      <c r="N23" s="35"/>
      <c r="O23" s="35"/>
      <c r="P23" s="35"/>
      <c r="Q23" s="35"/>
      <c r="R23" s="35"/>
      <c r="S23" s="35"/>
      <c r="T23" s="35"/>
    </row>
    <row r="24" spans="1:28" s="5" customFormat="1" ht="31.5" customHeight="1" x14ac:dyDescent="0.3">
      <c r="A24" s="3"/>
      <c r="B24" s="107"/>
      <c r="C24" s="105"/>
      <c r="D24" s="93"/>
      <c r="E24" s="93"/>
      <c r="F24" s="14" t="s">
        <v>4</v>
      </c>
      <c r="G24" s="51">
        <f t="shared" si="2"/>
        <v>0</v>
      </c>
      <c r="H24" s="52">
        <v>0</v>
      </c>
      <c r="I24" s="52">
        <v>0</v>
      </c>
      <c r="J24" s="72">
        <v>0</v>
      </c>
      <c r="K24" s="52">
        <v>0</v>
      </c>
      <c r="L24" s="52">
        <v>0</v>
      </c>
      <c r="M24" s="35"/>
      <c r="N24" s="35"/>
      <c r="O24" s="35"/>
      <c r="P24" s="35"/>
      <c r="Q24" s="35"/>
      <c r="R24" s="35"/>
      <c r="S24" s="35"/>
      <c r="T24" s="35"/>
    </row>
    <row r="25" spans="1:28" s="5" customFormat="1" ht="31.5" customHeight="1" x14ac:dyDescent="0.3">
      <c r="A25" s="3"/>
      <c r="B25" s="107" t="s">
        <v>75</v>
      </c>
      <c r="C25" s="100" t="s">
        <v>40</v>
      </c>
      <c r="D25" s="98" t="s">
        <v>69</v>
      </c>
      <c r="E25" s="99"/>
      <c r="F25" s="16" t="s">
        <v>51</v>
      </c>
      <c r="G25" s="50">
        <f t="shared" ref="G25:L25" si="5">SUM(G26:G29)</f>
        <v>479719.24265000003</v>
      </c>
      <c r="H25" s="50">
        <f t="shared" si="5"/>
        <v>5620.4226500000004</v>
      </c>
      <c r="I25" s="50">
        <f t="shared" si="5"/>
        <v>90450</v>
      </c>
      <c r="J25" s="70">
        <f t="shared" si="5"/>
        <v>382500</v>
      </c>
      <c r="K25" s="50">
        <f t="shared" si="5"/>
        <v>1148.8199999999997</v>
      </c>
      <c r="L25" s="50">
        <f t="shared" si="5"/>
        <v>0</v>
      </c>
      <c r="M25" s="35"/>
      <c r="N25" s="35"/>
      <c r="O25" s="35"/>
      <c r="P25" s="35"/>
      <c r="Q25" s="35"/>
      <c r="R25" s="35"/>
      <c r="S25" s="35"/>
      <c r="T25" s="35"/>
    </row>
    <row r="26" spans="1:28" s="5" customFormat="1" ht="31.5" customHeight="1" x14ac:dyDescent="0.3">
      <c r="A26" s="3"/>
      <c r="B26" s="107"/>
      <c r="C26" s="100"/>
      <c r="D26" s="98"/>
      <c r="E26" s="99"/>
      <c r="F26" s="16" t="s">
        <v>1</v>
      </c>
      <c r="G26" s="50">
        <f>SUM(G31)</f>
        <v>449911.06</v>
      </c>
      <c r="H26" s="50">
        <f>SUM(H31)</f>
        <v>0</v>
      </c>
      <c r="I26" s="50">
        <f>SUM(I31)</f>
        <v>85832.1</v>
      </c>
      <c r="J26" s="70">
        <f>SUM(J31)</f>
        <v>363011.63</v>
      </c>
      <c r="K26" s="50">
        <f>SUM(K31)</f>
        <v>1067.33</v>
      </c>
      <c r="L26" s="50">
        <f t="shared" ref="L26:L29" si="6">SUM(L31)</f>
        <v>0</v>
      </c>
      <c r="M26" s="35"/>
      <c r="N26" s="35"/>
      <c r="O26" s="35"/>
      <c r="P26" s="35"/>
      <c r="Q26" s="35"/>
      <c r="R26" s="35"/>
      <c r="S26" s="35"/>
      <c r="T26" s="35"/>
    </row>
    <row r="27" spans="1:28" s="5" customFormat="1" ht="31.5" customHeight="1" x14ac:dyDescent="0.3">
      <c r="A27" s="3"/>
      <c r="B27" s="107"/>
      <c r="C27" s="100"/>
      <c r="D27" s="98"/>
      <c r="E27" s="99"/>
      <c r="F27" s="16" t="s">
        <v>2</v>
      </c>
      <c r="G27" s="50">
        <f t="shared" ref="G27:I29" si="7">SUM(G32)</f>
        <v>29043.062699999999</v>
      </c>
      <c r="H27" s="50">
        <f>SUM(H32)</f>
        <v>5339.4015200000003</v>
      </c>
      <c r="I27" s="50">
        <f t="shared" si="7"/>
        <v>4517.45</v>
      </c>
      <c r="J27" s="70">
        <f>SUM(J32)</f>
        <v>19105.87</v>
      </c>
      <c r="K27" s="50">
        <f>SUM(K32)</f>
        <v>80.341179999999994</v>
      </c>
      <c r="L27" s="50">
        <f t="shared" si="6"/>
        <v>0</v>
      </c>
      <c r="M27" s="35"/>
      <c r="N27" s="35"/>
      <c r="O27" s="35"/>
      <c r="P27" s="35"/>
      <c r="Q27" s="35"/>
      <c r="R27" s="35"/>
      <c r="S27" s="35"/>
      <c r="T27" s="35"/>
    </row>
    <row r="28" spans="1:28" s="5" customFormat="1" ht="31.5" customHeight="1" x14ac:dyDescent="0.3">
      <c r="A28" s="3"/>
      <c r="B28" s="107"/>
      <c r="C28" s="100"/>
      <c r="D28" s="98"/>
      <c r="E28" s="99"/>
      <c r="F28" s="16" t="s">
        <v>3</v>
      </c>
      <c r="G28" s="50">
        <f t="shared" si="7"/>
        <v>765.11995000000002</v>
      </c>
      <c r="H28" s="50">
        <f t="shared" si="7"/>
        <v>281.02113000000003</v>
      </c>
      <c r="I28" s="50">
        <f>SUM(I33)</f>
        <v>100.45</v>
      </c>
      <c r="J28" s="70">
        <f>SUM(J33)</f>
        <v>382.5</v>
      </c>
      <c r="K28" s="50">
        <f>SUM(K33)</f>
        <v>1.14882</v>
      </c>
      <c r="L28" s="50">
        <f t="shared" si="6"/>
        <v>0</v>
      </c>
      <c r="M28" s="35"/>
      <c r="N28" s="35"/>
      <c r="O28" s="35"/>
      <c r="P28" s="35"/>
      <c r="Q28" s="35"/>
      <c r="R28" s="35"/>
      <c r="S28" s="35"/>
      <c r="T28" s="35"/>
    </row>
    <row r="29" spans="1:28" s="5" customFormat="1" ht="31.5" customHeight="1" x14ac:dyDescent="0.3">
      <c r="A29" s="3"/>
      <c r="B29" s="107"/>
      <c r="C29" s="100"/>
      <c r="D29" s="98"/>
      <c r="E29" s="99"/>
      <c r="F29" s="16" t="s">
        <v>4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70">
        <v>0</v>
      </c>
      <c r="K29" s="50">
        <f>SUM(K34)</f>
        <v>0</v>
      </c>
      <c r="L29" s="50">
        <f t="shared" si="6"/>
        <v>0</v>
      </c>
      <c r="M29" s="35"/>
      <c r="N29" s="35"/>
      <c r="O29" s="35"/>
      <c r="P29" s="35"/>
      <c r="Q29" s="35"/>
      <c r="R29" s="35"/>
      <c r="S29" s="35"/>
      <c r="T29" s="35"/>
    </row>
    <row r="30" spans="1:28" s="5" customFormat="1" ht="31.5" customHeight="1" x14ac:dyDescent="0.3">
      <c r="A30" s="3"/>
      <c r="B30" s="107" t="s">
        <v>16</v>
      </c>
      <c r="C30" s="105" t="s">
        <v>62</v>
      </c>
      <c r="D30" s="93" t="s">
        <v>69</v>
      </c>
      <c r="E30" s="93" t="s">
        <v>9</v>
      </c>
      <c r="F30" s="16" t="s">
        <v>5</v>
      </c>
      <c r="G30" s="51">
        <f t="shared" ref="G30:G35" si="8">SUM(H30:L30)</f>
        <v>479719.24264999997</v>
      </c>
      <c r="H30" s="51">
        <f>SUM(H31:H34)</f>
        <v>5620.4226500000004</v>
      </c>
      <c r="I30" s="51">
        <f t="shared" ref="I30" si="9">SUM(I31:I34)</f>
        <v>90450</v>
      </c>
      <c r="J30" s="71">
        <f>SUM(J31:J34)</f>
        <v>382500</v>
      </c>
      <c r="K30" s="51">
        <f t="shared" ref="K30" si="10">SUM(K31:K34)</f>
        <v>1148.8199999999997</v>
      </c>
      <c r="L30" s="51">
        <f>SUM(L31:L34)</f>
        <v>0</v>
      </c>
      <c r="M30" s="35"/>
      <c r="N30" s="35"/>
      <c r="O30" s="35"/>
      <c r="P30" s="35"/>
      <c r="Q30" s="35"/>
      <c r="R30" s="35"/>
      <c r="S30" s="35"/>
      <c r="T30" s="35"/>
    </row>
    <row r="31" spans="1:28" s="5" customFormat="1" ht="31.5" customHeight="1" x14ac:dyDescent="0.3">
      <c r="A31" s="3"/>
      <c r="B31" s="107"/>
      <c r="C31" s="105"/>
      <c r="D31" s="93"/>
      <c r="E31" s="93"/>
      <c r="F31" s="14" t="s">
        <v>1</v>
      </c>
      <c r="G31" s="51">
        <f t="shared" si="8"/>
        <v>449911.06</v>
      </c>
      <c r="H31" s="52">
        <v>0</v>
      </c>
      <c r="I31" s="52">
        <v>85832.1</v>
      </c>
      <c r="J31" s="72">
        <v>363011.63</v>
      </c>
      <c r="K31" s="52">
        <v>1067.33</v>
      </c>
      <c r="L31" s="52">
        <v>0</v>
      </c>
      <c r="M31" s="35"/>
      <c r="N31" s="35"/>
      <c r="O31" s="35"/>
      <c r="P31" s="35"/>
      <c r="Q31" s="35"/>
      <c r="R31" s="35"/>
      <c r="S31" s="35"/>
      <c r="T31" s="35"/>
    </row>
    <row r="32" spans="1:28" s="5" customFormat="1" ht="31.5" customHeight="1" x14ac:dyDescent="0.3">
      <c r="A32" s="3"/>
      <c r="B32" s="107"/>
      <c r="C32" s="105"/>
      <c r="D32" s="93"/>
      <c r="E32" s="93"/>
      <c r="F32" s="14" t="s">
        <v>2</v>
      </c>
      <c r="G32" s="51">
        <f t="shared" si="8"/>
        <v>29043.062699999999</v>
      </c>
      <c r="H32" s="52">
        <v>5339.4015200000003</v>
      </c>
      <c r="I32" s="52">
        <v>4517.45</v>
      </c>
      <c r="J32" s="72">
        <v>19105.87</v>
      </c>
      <c r="K32" s="52">
        <v>80.341179999999994</v>
      </c>
      <c r="L32" s="52">
        <v>0</v>
      </c>
      <c r="M32" s="35"/>
      <c r="N32" s="35"/>
      <c r="O32" s="35"/>
      <c r="P32" s="35"/>
      <c r="Q32" s="35"/>
      <c r="R32" s="35"/>
      <c r="S32" s="35"/>
      <c r="T32" s="35"/>
    </row>
    <row r="33" spans="1:20" s="5" customFormat="1" ht="31.5" customHeight="1" x14ac:dyDescent="0.3">
      <c r="A33" s="3"/>
      <c r="B33" s="107"/>
      <c r="C33" s="105"/>
      <c r="D33" s="93"/>
      <c r="E33" s="93"/>
      <c r="F33" s="14" t="s">
        <v>3</v>
      </c>
      <c r="G33" s="51">
        <f t="shared" si="8"/>
        <v>765.11995000000002</v>
      </c>
      <c r="H33" s="52">
        <v>281.02113000000003</v>
      </c>
      <c r="I33" s="52">
        <v>100.45</v>
      </c>
      <c r="J33" s="72">
        <v>382.5</v>
      </c>
      <c r="K33" s="52">
        <v>1.14882</v>
      </c>
      <c r="L33" s="52">
        <v>0</v>
      </c>
      <c r="M33" s="35"/>
      <c r="N33" s="35"/>
      <c r="O33" s="35"/>
      <c r="P33" s="35"/>
      <c r="Q33" s="35"/>
      <c r="R33" s="35"/>
      <c r="S33" s="35"/>
      <c r="T33" s="35"/>
    </row>
    <row r="34" spans="1:20" s="5" customFormat="1" ht="31.5" customHeight="1" x14ac:dyDescent="0.3">
      <c r="A34" s="3"/>
      <c r="B34" s="107"/>
      <c r="C34" s="105"/>
      <c r="D34" s="93"/>
      <c r="E34" s="93"/>
      <c r="F34" s="14" t="s">
        <v>4</v>
      </c>
      <c r="G34" s="51">
        <f t="shared" si="8"/>
        <v>0</v>
      </c>
      <c r="H34" s="52">
        <v>0</v>
      </c>
      <c r="I34" s="52">
        <v>0</v>
      </c>
      <c r="J34" s="72">
        <v>0</v>
      </c>
      <c r="K34" s="52">
        <v>0</v>
      </c>
      <c r="L34" s="52">
        <v>0</v>
      </c>
      <c r="M34" s="35"/>
      <c r="N34" s="35"/>
      <c r="O34" s="35"/>
      <c r="P34" s="35"/>
      <c r="Q34" s="35"/>
      <c r="R34" s="35"/>
      <c r="S34" s="35"/>
      <c r="T34" s="35"/>
    </row>
    <row r="35" spans="1:20" s="5" customFormat="1" ht="31.5" customHeight="1" x14ac:dyDescent="0.3">
      <c r="A35" s="3"/>
      <c r="B35" s="107" t="s">
        <v>17</v>
      </c>
      <c r="C35" s="100" t="s">
        <v>41</v>
      </c>
      <c r="D35" s="98" t="s">
        <v>73</v>
      </c>
      <c r="E35" s="98"/>
      <c r="F35" s="16" t="s">
        <v>27</v>
      </c>
      <c r="G35" s="50">
        <f t="shared" si="8"/>
        <v>121802.14035</v>
      </c>
      <c r="H35" s="50">
        <f>SUM(H36:H39)</f>
        <v>21219.351419999999</v>
      </c>
      <c r="I35" s="50">
        <f t="shared" ref="I35" si="11">SUM(I36:I39)</f>
        <v>23822.63293</v>
      </c>
      <c r="J35" s="70">
        <f>SUM(J36:J39)</f>
        <v>25383.239999999998</v>
      </c>
      <c r="K35" s="50">
        <f>SUM(K36:K39)</f>
        <v>25391.972999999998</v>
      </c>
      <c r="L35" s="50">
        <f>SUM(L36:L39)</f>
        <v>25984.942999999999</v>
      </c>
      <c r="M35" s="35"/>
      <c r="N35" s="35"/>
      <c r="O35" s="35"/>
      <c r="P35" s="35"/>
      <c r="Q35" s="35"/>
      <c r="R35" s="35"/>
      <c r="S35" s="35"/>
      <c r="T35" s="35"/>
    </row>
    <row r="36" spans="1:20" s="5" customFormat="1" ht="31.5" customHeight="1" x14ac:dyDescent="0.3">
      <c r="A36" s="3"/>
      <c r="B36" s="107"/>
      <c r="C36" s="100"/>
      <c r="D36" s="98"/>
      <c r="E36" s="98"/>
      <c r="F36" s="16" t="s">
        <v>1</v>
      </c>
      <c r="G36" s="50">
        <f t="shared" ref="G36:I37" si="12">SUM(G41,G46,G51,G56)</f>
        <v>0</v>
      </c>
      <c r="H36" s="50">
        <f t="shared" si="12"/>
        <v>0</v>
      </c>
      <c r="I36" s="50">
        <f t="shared" si="12"/>
        <v>0</v>
      </c>
      <c r="J36" s="70">
        <v>0</v>
      </c>
      <c r="K36" s="50">
        <f>SUM(K41,K46,K51,K56)</f>
        <v>0</v>
      </c>
      <c r="L36" s="50">
        <v>0</v>
      </c>
      <c r="M36" s="35"/>
      <c r="N36" s="35"/>
      <c r="O36" s="35"/>
      <c r="P36" s="35"/>
      <c r="Q36" s="35"/>
      <c r="R36" s="35"/>
      <c r="S36" s="35"/>
      <c r="T36" s="35"/>
    </row>
    <row r="37" spans="1:20" s="5" customFormat="1" ht="31.5" customHeight="1" x14ac:dyDescent="0.3">
      <c r="A37" s="3"/>
      <c r="B37" s="107"/>
      <c r="C37" s="100"/>
      <c r="D37" s="98"/>
      <c r="E37" s="98"/>
      <c r="F37" s="16" t="s">
        <v>2</v>
      </c>
      <c r="G37" s="50">
        <f>SUM(G42,G47,G52,G57)</f>
        <v>0</v>
      </c>
      <c r="H37" s="50">
        <f t="shared" si="12"/>
        <v>0</v>
      </c>
      <c r="I37" s="50">
        <f t="shared" si="12"/>
        <v>0</v>
      </c>
      <c r="J37" s="70">
        <v>0</v>
      </c>
      <c r="K37" s="50">
        <f>SUM(K42,K47,K52,K57)</f>
        <v>0</v>
      </c>
      <c r="L37" s="50">
        <v>0</v>
      </c>
      <c r="M37" s="35"/>
      <c r="N37" s="35"/>
      <c r="O37" s="35"/>
      <c r="P37" s="35"/>
      <c r="Q37" s="35"/>
      <c r="R37" s="35"/>
      <c r="S37" s="35"/>
      <c r="T37" s="35"/>
    </row>
    <row r="38" spans="1:20" s="5" customFormat="1" ht="31.5" customHeight="1" x14ac:dyDescent="0.3">
      <c r="A38" s="3"/>
      <c r="B38" s="107"/>
      <c r="C38" s="100"/>
      <c r="D38" s="98"/>
      <c r="E38" s="98"/>
      <c r="F38" s="16" t="s">
        <v>3</v>
      </c>
      <c r="G38" s="50">
        <f>SUM(G43,G48,G53,G58)</f>
        <v>121802.14035</v>
      </c>
      <c r="H38" s="50">
        <f>SUM(H43,H48,H53,H58)</f>
        <v>21219.351419999999</v>
      </c>
      <c r="I38" s="50">
        <f>SUM(I43,I48,I53,I58)</f>
        <v>23822.63293</v>
      </c>
      <c r="J38" s="70">
        <f>SUM(J40+J45+J50+J55)</f>
        <v>25383.239999999998</v>
      </c>
      <c r="K38" s="50">
        <f>SUM(K43,K48,K53,K58)</f>
        <v>25391.972999999998</v>
      </c>
      <c r="L38" s="50">
        <f>SUM(L43+L48+L53+L58)</f>
        <v>25984.942999999999</v>
      </c>
      <c r="M38" s="35"/>
      <c r="N38" s="35"/>
      <c r="O38" s="35"/>
      <c r="P38" s="35"/>
      <c r="Q38" s="35"/>
      <c r="R38" s="35"/>
      <c r="S38" s="35"/>
      <c r="T38" s="35"/>
    </row>
    <row r="39" spans="1:20" s="5" customFormat="1" ht="31.5" customHeight="1" x14ac:dyDescent="0.3">
      <c r="A39" s="3"/>
      <c r="B39" s="107"/>
      <c r="C39" s="100"/>
      <c r="D39" s="98"/>
      <c r="E39" s="98"/>
      <c r="F39" s="16" t="s">
        <v>4</v>
      </c>
      <c r="G39" s="50">
        <f t="shared" ref="G39:G70" si="13">SUM(H39:L39)</f>
        <v>0</v>
      </c>
      <c r="H39" s="50">
        <f>SUM(H44,H54,H49,H59)</f>
        <v>0</v>
      </c>
      <c r="I39" s="50">
        <f>SUM(I44,I49,I54,I59)</f>
        <v>0</v>
      </c>
      <c r="J39" s="70">
        <v>0</v>
      </c>
      <c r="K39" s="50">
        <f>SUM(K44,K49,K54,K59)</f>
        <v>0</v>
      </c>
      <c r="L39" s="50">
        <v>0</v>
      </c>
      <c r="M39" s="35"/>
      <c r="N39" s="35"/>
      <c r="O39" s="35"/>
      <c r="P39" s="35"/>
      <c r="Q39" s="35"/>
      <c r="R39" s="35"/>
      <c r="S39" s="35"/>
      <c r="T39" s="35"/>
    </row>
    <row r="40" spans="1:20" s="5" customFormat="1" ht="31.5" customHeight="1" x14ac:dyDescent="0.3">
      <c r="A40" s="3"/>
      <c r="B40" s="107" t="s">
        <v>18</v>
      </c>
      <c r="C40" s="105" t="s">
        <v>61</v>
      </c>
      <c r="D40" s="93" t="s">
        <v>73</v>
      </c>
      <c r="E40" s="93" t="s">
        <v>7</v>
      </c>
      <c r="F40" s="16" t="s">
        <v>5</v>
      </c>
      <c r="G40" s="51">
        <f t="shared" si="13"/>
        <v>8678.9310000000005</v>
      </c>
      <c r="H40" s="51">
        <f>SUM(H41:H44)</f>
        <v>1444.752</v>
      </c>
      <c r="I40" s="51">
        <f t="shared" ref="I40" si="14">SUM(I41:I44)</f>
        <v>1733.7449999999999</v>
      </c>
      <c r="J40" s="71">
        <f>SUM(J42:J44)</f>
        <v>1833.4780000000001</v>
      </c>
      <c r="K40" s="51">
        <f>SUM(K41:K44)</f>
        <v>1833.4780000000001</v>
      </c>
      <c r="L40" s="51">
        <f>SUM(L41:L44)</f>
        <v>1833.4780000000001</v>
      </c>
      <c r="M40" s="35"/>
      <c r="N40" s="35"/>
      <c r="O40" s="35"/>
      <c r="P40" s="35"/>
      <c r="Q40" s="35"/>
      <c r="R40" s="35"/>
      <c r="S40" s="35"/>
      <c r="T40" s="35"/>
    </row>
    <row r="41" spans="1:20" s="5" customFormat="1" ht="31.5" customHeight="1" x14ac:dyDescent="0.3">
      <c r="A41" s="3"/>
      <c r="B41" s="107"/>
      <c r="C41" s="100"/>
      <c r="D41" s="93"/>
      <c r="E41" s="93"/>
      <c r="F41" s="14" t="s">
        <v>1</v>
      </c>
      <c r="G41" s="51">
        <f t="shared" si="13"/>
        <v>0</v>
      </c>
      <c r="H41" s="52">
        <v>0</v>
      </c>
      <c r="I41" s="52">
        <v>0</v>
      </c>
      <c r="J41" s="72">
        <v>0</v>
      </c>
      <c r="K41" s="52">
        <v>0</v>
      </c>
      <c r="L41" s="52">
        <v>0</v>
      </c>
      <c r="M41" s="35"/>
      <c r="N41" s="35"/>
      <c r="O41" s="35"/>
      <c r="P41" s="35"/>
      <c r="Q41" s="35"/>
      <c r="R41" s="35"/>
      <c r="S41" s="35"/>
      <c r="T41" s="35"/>
    </row>
    <row r="42" spans="1:20" s="5" customFormat="1" ht="31.5" customHeight="1" x14ac:dyDescent="0.3">
      <c r="A42" s="3"/>
      <c r="B42" s="107"/>
      <c r="C42" s="100"/>
      <c r="D42" s="93"/>
      <c r="E42" s="93"/>
      <c r="F42" s="14" t="s">
        <v>2</v>
      </c>
      <c r="G42" s="51">
        <f t="shared" si="13"/>
        <v>0</v>
      </c>
      <c r="H42" s="52">
        <v>0</v>
      </c>
      <c r="I42" s="52">
        <v>0</v>
      </c>
      <c r="J42" s="72">
        <v>0</v>
      </c>
      <c r="K42" s="52">
        <v>0</v>
      </c>
      <c r="L42" s="52">
        <v>0</v>
      </c>
      <c r="M42" s="35"/>
      <c r="N42" s="35"/>
      <c r="O42" s="35"/>
      <c r="P42" s="35"/>
      <c r="Q42" s="35"/>
      <c r="R42" s="35"/>
      <c r="S42" s="35"/>
      <c r="T42" s="35"/>
    </row>
    <row r="43" spans="1:20" s="5" customFormat="1" ht="31.5" customHeight="1" x14ac:dyDescent="0.3">
      <c r="A43" s="3"/>
      <c r="B43" s="107"/>
      <c r="C43" s="100"/>
      <c r="D43" s="93"/>
      <c r="E43" s="93"/>
      <c r="F43" s="14" t="s">
        <v>3</v>
      </c>
      <c r="G43" s="51">
        <f t="shared" si="13"/>
        <v>8678.9310000000005</v>
      </c>
      <c r="H43" s="52">
        <v>1444.752</v>
      </c>
      <c r="I43" s="52">
        <v>1733.7449999999999</v>
      </c>
      <c r="J43" s="72">
        <v>1833.4780000000001</v>
      </c>
      <c r="K43" s="52">
        <v>1833.4780000000001</v>
      </c>
      <c r="L43" s="52">
        <v>1833.4780000000001</v>
      </c>
      <c r="M43" s="35"/>
      <c r="N43" s="35"/>
      <c r="O43" s="35"/>
      <c r="P43" s="35"/>
      <c r="Q43" s="35"/>
      <c r="R43" s="35"/>
      <c r="S43" s="35"/>
      <c r="T43" s="35"/>
    </row>
    <row r="44" spans="1:20" s="5" customFormat="1" ht="31.5" customHeight="1" x14ac:dyDescent="0.3">
      <c r="A44" s="3"/>
      <c r="B44" s="107"/>
      <c r="C44" s="100"/>
      <c r="D44" s="93"/>
      <c r="E44" s="93"/>
      <c r="F44" s="14" t="s">
        <v>4</v>
      </c>
      <c r="G44" s="51">
        <f t="shared" si="13"/>
        <v>0</v>
      </c>
      <c r="H44" s="52">
        <v>0</v>
      </c>
      <c r="I44" s="52">
        <v>0</v>
      </c>
      <c r="J44" s="72">
        <v>0</v>
      </c>
      <c r="K44" s="52">
        <v>0</v>
      </c>
      <c r="L44" s="52">
        <v>0</v>
      </c>
      <c r="M44" s="35"/>
      <c r="N44" s="35"/>
      <c r="O44" s="35"/>
      <c r="P44" s="35"/>
      <c r="Q44" s="35"/>
      <c r="R44" s="35"/>
      <c r="S44" s="35"/>
      <c r="T44" s="35"/>
    </row>
    <row r="45" spans="1:20" s="4" customFormat="1" ht="31.5" customHeight="1" x14ac:dyDescent="0.3">
      <c r="A45" s="3"/>
      <c r="B45" s="107" t="s">
        <v>31</v>
      </c>
      <c r="C45" s="105" t="s">
        <v>57</v>
      </c>
      <c r="D45" s="93" t="s">
        <v>73</v>
      </c>
      <c r="E45" s="93" t="s">
        <v>9</v>
      </c>
      <c r="F45" s="16" t="s">
        <v>5</v>
      </c>
      <c r="G45" s="51">
        <f t="shared" si="13"/>
        <v>56383.289349999999</v>
      </c>
      <c r="H45" s="51">
        <f>SUM(H46:H49)</f>
        <v>10587.672420000001</v>
      </c>
      <c r="I45" s="51">
        <f>SUM(I46:I49)</f>
        <v>12108.42693</v>
      </c>
      <c r="J45" s="71">
        <f>SUM(J46:J49)</f>
        <v>11215.121999999999</v>
      </c>
      <c r="K45" s="51">
        <f>SUM(K46:K49)</f>
        <v>11072.142</v>
      </c>
      <c r="L45" s="51">
        <f>SUM(L46:L49)</f>
        <v>11399.925999999999</v>
      </c>
      <c r="M45" s="35"/>
      <c r="N45" s="35"/>
      <c r="O45" s="35"/>
      <c r="P45" s="35"/>
      <c r="Q45" s="35"/>
      <c r="R45" s="35"/>
      <c r="S45" s="35"/>
      <c r="T45" s="35"/>
    </row>
    <row r="46" spans="1:20" s="4" customFormat="1" ht="31.5" customHeight="1" x14ac:dyDescent="0.3">
      <c r="A46" s="3"/>
      <c r="B46" s="107"/>
      <c r="C46" s="100"/>
      <c r="D46" s="93"/>
      <c r="E46" s="93"/>
      <c r="F46" s="14" t="s">
        <v>1</v>
      </c>
      <c r="G46" s="51">
        <f t="shared" si="13"/>
        <v>0</v>
      </c>
      <c r="H46" s="52">
        <v>0</v>
      </c>
      <c r="I46" s="52">
        <v>0</v>
      </c>
      <c r="J46" s="72">
        <v>0</v>
      </c>
      <c r="K46" s="52">
        <v>0</v>
      </c>
      <c r="L46" s="52">
        <v>0</v>
      </c>
      <c r="M46" s="35"/>
      <c r="N46" s="35"/>
      <c r="O46" s="35"/>
      <c r="P46" s="35"/>
      <c r="Q46" s="35"/>
      <c r="R46" s="35"/>
      <c r="S46" s="35"/>
      <c r="T46" s="35"/>
    </row>
    <row r="47" spans="1:20" s="4" customFormat="1" ht="31.5" customHeight="1" x14ac:dyDescent="0.3">
      <c r="A47" s="3"/>
      <c r="B47" s="107"/>
      <c r="C47" s="100"/>
      <c r="D47" s="93"/>
      <c r="E47" s="93"/>
      <c r="F47" s="14" t="s">
        <v>2</v>
      </c>
      <c r="G47" s="51">
        <f t="shared" si="13"/>
        <v>0</v>
      </c>
      <c r="H47" s="52">
        <v>0</v>
      </c>
      <c r="I47" s="52">
        <v>0</v>
      </c>
      <c r="J47" s="72">
        <v>0</v>
      </c>
      <c r="K47" s="52">
        <v>0</v>
      </c>
      <c r="L47" s="52">
        <v>0</v>
      </c>
      <c r="M47" s="35"/>
      <c r="N47" s="35"/>
      <c r="O47" s="35"/>
      <c r="P47" s="35"/>
      <c r="Q47" s="35"/>
      <c r="R47" s="35"/>
      <c r="S47" s="35"/>
      <c r="T47" s="35"/>
    </row>
    <row r="48" spans="1:20" s="4" customFormat="1" ht="31.5" customHeight="1" x14ac:dyDescent="0.3">
      <c r="A48" s="3"/>
      <c r="B48" s="107"/>
      <c r="C48" s="100"/>
      <c r="D48" s="93"/>
      <c r="E48" s="93"/>
      <c r="F48" s="14" t="s">
        <v>3</v>
      </c>
      <c r="G48" s="51">
        <f t="shared" si="13"/>
        <v>56383.289349999999</v>
      </c>
      <c r="H48" s="52">
        <v>10587.672420000001</v>
      </c>
      <c r="I48" s="67">
        <v>12108.42693</v>
      </c>
      <c r="J48" s="72">
        <f>14711.984-2578.235-778.627-35-70-35</f>
        <v>11215.121999999999</v>
      </c>
      <c r="K48" s="52">
        <f>14563.3-2681.381-809.777</f>
        <v>11072.142</v>
      </c>
      <c r="L48" s="52">
        <f>15030.742-2788.645-842.171</f>
        <v>11399.925999999999</v>
      </c>
      <c r="M48" s="35"/>
      <c r="N48" s="35"/>
      <c r="O48" s="35"/>
      <c r="P48" s="35"/>
      <c r="Q48" s="35"/>
      <c r="R48" s="35"/>
      <c r="S48" s="35"/>
      <c r="T48" s="35"/>
    </row>
    <row r="49" spans="1:20" s="4" customFormat="1" ht="31.5" customHeight="1" x14ac:dyDescent="0.3">
      <c r="A49" s="3"/>
      <c r="B49" s="107"/>
      <c r="C49" s="100"/>
      <c r="D49" s="93"/>
      <c r="E49" s="93"/>
      <c r="F49" s="14" t="s">
        <v>4</v>
      </c>
      <c r="G49" s="51">
        <f t="shared" si="13"/>
        <v>0</v>
      </c>
      <c r="H49" s="52">
        <v>0</v>
      </c>
      <c r="I49" s="52">
        <v>0</v>
      </c>
      <c r="J49" s="72">
        <v>0</v>
      </c>
      <c r="K49" s="52">
        <v>0</v>
      </c>
      <c r="L49" s="52">
        <v>0</v>
      </c>
      <c r="M49" s="35"/>
      <c r="N49" s="35"/>
      <c r="O49" s="35"/>
      <c r="P49" s="35"/>
      <c r="Q49" s="35"/>
      <c r="R49" s="35"/>
      <c r="S49" s="35"/>
      <c r="T49" s="35"/>
    </row>
    <row r="50" spans="1:20" s="5" customFormat="1" ht="31.5" customHeight="1" x14ac:dyDescent="0.3">
      <c r="A50" s="3"/>
      <c r="B50" s="107" t="s">
        <v>19</v>
      </c>
      <c r="C50" s="105" t="s">
        <v>22</v>
      </c>
      <c r="D50" s="93" t="s">
        <v>73</v>
      </c>
      <c r="E50" s="93" t="s">
        <v>8</v>
      </c>
      <c r="F50" s="16" t="s">
        <v>5</v>
      </c>
      <c r="G50" s="51">
        <f t="shared" si="13"/>
        <v>11834.373</v>
      </c>
      <c r="H50" s="51">
        <f>SUM(H51:H54)</f>
        <v>2121.8359999999998</v>
      </c>
      <c r="I50" s="51">
        <f>SUM(I51:I54)</f>
        <v>2218.4349999999999</v>
      </c>
      <c r="J50" s="71">
        <f>SUM(J53)</f>
        <v>2688.6559999999999</v>
      </c>
      <c r="K50" s="51">
        <f>SUM(K51:K54)</f>
        <v>2402.723</v>
      </c>
      <c r="L50" s="51">
        <f>SUM(L51:L54)</f>
        <v>2402.723</v>
      </c>
      <c r="M50" s="35"/>
      <c r="N50" s="35"/>
      <c r="O50" s="35"/>
      <c r="P50" s="35"/>
      <c r="Q50" s="35"/>
      <c r="R50" s="35"/>
      <c r="S50" s="35"/>
      <c r="T50" s="35"/>
    </row>
    <row r="51" spans="1:20" s="5" customFormat="1" ht="31.5" customHeight="1" x14ac:dyDescent="0.3">
      <c r="A51" s="3"/>
      <c r="B51" s="107"/>
      <c r="C51" s="100"/>
      <c r="D51" s="93"/>
      <c r="E51" s="93"/>
      <c r="F51" s="14" t="s">
        <v>1</v>
      </c>
      <c r="G51" s="51">
        <f t="shared" si="13"/>
        <v>0</v>
      </c>
      <c r="H51" s="52">
        <v>0</v>
      </c>
      <c r="I51" s="52">
        <v>0</v>
      </c>
      <c r="J51" s="72">
        <v>0</v>
      </c>
      <c r="K51" s="52">
        <v>0</v>
      </c>
      <c r="L51" s="52">
        <v>0</v>
      </c>
      <c r="M51" s="35"/>
      <c r="N51" s="35"/>
      <c r="O51" s="35"/>
      <c r="P51" s="35"/>
      <c r="Q51" s="35"/>
      <c r="R51" s="35"/>
      <c r="S51" s="35"/>
      <c r="T51" s="35"/>
    </row>
    <row r="52" spans="1:20" s="5" customFormat="1" ht="31.5" customHeight="1" x14ac:dyDescent="0.3">
      <c r="A52" s="3"/>
      <c r="B52" s="107"/>
      <c r="C52" s="100"/>
      <c r="D52" s="93"/>
      <c r="E52" s="93"/>
      <c r="F52" s="14" t="s">
        <v>2</v>
      </c>
      <c r="G52" s="51">
        <f t="shared" si="13"/>
        <v>0</v>
      </c>
      <c r="H52" s="52">
        <v>0</v>
      </c>
      <c r="I52" s="52">
        <v>0</v>
      </c>
      <c r="J52" s="72">
        <v>0</v>
      </c>
      <c r="K52" s="52">
        <v>0</v>
      </c>
      <c r="L52" s="60">
        <v>0</v>
      </c>
      <c r="M52" s="35"/>
      <c r="N52" s="35"/>
      <c r="O52" s="35"/>
      <c r="P52" s="35"/>
      <c r="Q52" s="35"/>
      <c r="R52" s="35"/>
      <c r="S52" s="35"/>
      <c r="T52" s="35"/>
    </row>
    <row r="53" spans="1:20" s="5" customFormat="1" ht="31.5" customHeight="1" x14ac:dyDescent="0.3">
      <c r="A53" s="3"/>
      <c r="B53" s="107"/>
      <c r="C53" s="100"/>
      <c r="D53" s="93"/>
      <c r="E53" s="93"/>
      <c r="F53" s="14" t="s">
        <v>3</v>
      </c>
      <c r="G53" s="51">
        <f t="shared" si="13"/>
        <v>11834.373</v>
      </c>
      <c r="H53" s="52">
        <v>2121.8359999999998</v>
      </c>
      <c r="I53" s="52">
        <v>2218.4349999999999</v>
      </c>
      <c r="J53" s="72">
        <f>2553.556+135.1</f>
        <v>2688.6559999999999</v>
      </c>
      <c r="K53" s="52">
        <v>2402.723</v>
      </c>
      <c r="L53" s="65">
        <v>2402.723</v>
      </c>
      <c r="M53" s="35"/>
      <c r="N53" s="35"/>
      <c r="O53" s="35"/>
      <c r="P53" s="35"/>
      <c r="Q53" s="35"/>
      <c r="R53" s="35"/>
      <c r="S53" s="35"/>
      <c r="T53" s="35"/>
    </row>
    <row r="54" spans="1:20" s="5" customFormat="1" ht="31.5" customHeight="1" x14ac:dyDescent="0.3">
      <c r="A54" s="3"/>
      <c r="B54" s="107"/>
      <c r="C54" s="100"/>
      <c r="D54" s="93"/>
      <c r="E54" s="93"/>
      <c r="F54" s="14" t="s">
        <v>4</v>
      </c>
      <c r="G54" s="51">
        <f t="shared" si="13"/>
        <v>0</v>
      </c>
      <c r="H54" s="52">
        <v>0</v>
      </c>
      <c r="I54" s="52">
        <v>0</v>
      </c>
      <c r="J54" s="72">
        <v>0</v>
      </c>
      <c r="K54" s="52">
        <v>0</v>
      </c>
      <c r="L54" s="60">
        <v>0</v>
      </c>
      <c r="M54" s="35"/>
      <c r="N54" s="35"/>
      <c r="O54" s="35"/>
      <c r="P54" s="35"/>
      <c r="Q54" s="35"/>
      <c r="R54" s="35"/>
      <c r="S54" s="35"/>
      <c r="T54" s="35"/>
    </row>
    <row r="55" spans="1:20" s="5" customFormat="1" ht="31.5" customHeight="1" x14ac:dyDescent="0.3">
      <c r="A55" s="3"/>
      <c r="B55" s="107" t="s">
        <v>20</v>
      </c>
      <c r="C55" s="105" t="s">
        <v>23</v>
      </c>
      <c r="D55" s="93" t="s">
        <v>73</v>
      </c>
      <c r="E55" s="93" t="s">
        <v>28</v>
      </c>
      <c r="F55" s="16" t="s">
        <v>5</v>
      </c>
      <c r="G55" s="51">
        <f t="shared" si="13"/>
        <v>44905.546999999999</v>
      </c>
      <c r="H55" s="51">
        <f>SUM(H56:H59)</f>
        <v>7065.0910000000003</v>
      </c>
      <c r="I55" s="51">
        <f>SUM(I56:I59)</f>
        <v>7762.0259999999998</v>
      </c>
      <c r="J55" s="71">
        <f>SUM(J58)</f>
        <v>9645.9840000000004</v>
      </c>
      <c r="K55" s="51">
        <f>SUM(K56:K59)</f>
        <v>10083.629999999999</v>
      </c>
      <c r="L55" s="61">
        <f>SUM(L56:L59)</f>
        <v>10348.816000000001</v>
      </c>
      <c r="M55" s="35"/>
      <c r="N55" s="35"/>
      <c r="O55" s="35"/>
      <c r="P55" s="35"/>
      <c r="Q55" s="35"/>
      <c r="R55" s="35"/>
      <c r="S55" s="35"/>
      <c r="T55" s="35"/>
    </row>
    <row r="56" spans="1:20" s="5" customFormat="1" ht="31.5" customHeight="1" x14ac:dyDescent="0.3">
      <c r="A56" s="3"/>
      <c r="B56" s="107"/>
      <c r="C56" s="100"/>
      <c r="D56" s="93"/>
      <c r="E56" s="93"/>
      <c r="F56" s="14" t="s">
        <v>1</v>
      </c>
      <c r="G56" s="51">
        <f t="shared" si="13"/>
        <v>0</v>
      </c>
      <c r="H56" s="52">
        <v>0</v>
      </c>
      <c r="I56" s="52">
        <v>0</v>
      </c>
      <c r="J56" s="72">
        <v>0</v>
      </c>
      <c r="K56" s="52">
        <v>0</v>
      </c>
      <c r="L56" s="62">
        <v>0</v>
      </c>
      <c r="M56" s="35"/>
      <c r="N56" s="35"/>
      <c r="O56" s="35"/>
      <c r="P56" s="35"/>
      <c r="Q56" s="35"/>
      <c r="R56" s="35"/>
      <c r="S56" s="35"/>
      <c r="T56" s="35"/>
    </row>
    <row r="57" spans="1:20" s="5" customFormat="1" ht="31.5" customHeight="1" x14ac:dyDescent="0.3">
      <c r="A57" s="3"/>
      <c r="B57" s="107"/>
      <c r="C57" s="100"/>
      <c r="D57" s="93"/>
      <c r="E57" s="93"/>
      <c r="F57" s="14" t="s">
        <v>2</v>
      </c>
      <c r="G57" s="51">
        <f t="shared" si="13"/>
        <v>0</v>
      </c>
      <c r="H57" s="52">
        <v>0</v>
      </c>
      <c r="I57" s="52">
        <v>0</v>
      </c>
      <c r="J57" s="72">
        <v>0</v>
      </c>
      <c r="K57" s="52">
        <v>0</v>
      </c>
      <c r="L57" s="62">
        <v>0</v>
      </c>
      <c r="M57" s="35"/>
      <c r="N57" s="35"/>
      <c r="O57" s="35"/>
      <c r="P57" s="35"/>
      <c r="Q57" s="35"/>
      <c r="R57" s="35"/>
      <c r="S57" s="35"/>
      <c r="T57" s="35"/>
    </row>
    <row r="58" spans="1:20" s="5" customFormat="1" ht="31.5" customHeight="1" x14ac:dyDescent="0.3">
      <c r="A58" s="3"/>
      <c r="B58" s="107"/>
      <c r="C58" s="100"/>
      <c r="D58" s="93"/>
      <c r="E58" s="93"/>
      <c r="F58" s="14" t="s">
        <v>3</v>
      </c>
      <c r="G58" s="51">
        <f t="shared" si="13"/>
        <v>44905.546999999999</v>
      </c>
      <c r="H58" s="52">
        <v>7065.0910000000003</v>
      </c>
      <c r="I58" s="52">
        <v>7762.0259999999998</v>
      </c>
      <c r="J58" s="72">
        <v>9645.9840000000004</v>
      </c>
      <c r="K58" s="52">
        <v>10083.629999999999</v>
      </c>
      <c r="L58" s="62">
        <v>10348.816000000001</v>
      </c>
      <c r="M58" s="35"/>
      <c r="N58" s="35"/>
      <c r="O58" s="35"/>
      <c r="P58" s="35"/>
      <c r="Q58" s="35"/>
      <c r="R58" s="35"/>
      <c r="S58" s="35"/>
      <c r="T58" s="35"/>
    </row>
    <row r="59" spans="1:20" s="5" customFormat="1" ht="31.5" customHeight="1" x14ac:dyDescent="0.3">
      <c r="A59" s="3"/>
      <c r="B59" s="107"/>
      <c r="C59" s="100"/>
      <c r="D59" s="93"/>
      <c r="E59" s="93"/>
      <c r="F59" s="14" t="s">
        <v>4</v>
      </c>
      <c r="G59" s="51">
        <f t="shared" si="13"/>
        <v>0</v>
      </c>
      <c r="H59" s="52">
        <v>0</v>
      </c>
      <c r="I59" s="52">
        <v>0</v>
      </c>
      <c r="J59" s="72">
        <v>0</v>
      </c>
      <c r="K59" s="52">
        <v>0</v>
      </c>
      <c r="L59" s="62">
        <v>0</v>
      </c>
      <c r="M59" s="35"/>
      <c r="N59" s="35"/>
      <c r="O59" s="35"/>
      <c r="P59" s="35"/>
      <c r="Q59" s="35"/>
      <c r="R59" s="35"/>
      <c r="S59" s="35"/>
      <c r="T59" s="35"/>
    </row>
    <row r="60" spans="1:20" s="5" customFormat="1" ht="31.5" customHeight="1" x14ac:dyDescent="0.3">
      <c r="A60" s="3"/>
      <c r="B60" s="107" t="s">
        <v>32</v>
      </c>
      <c r="C60" s="100" t="s">
        <v>47</v>
      </c>
      <c r="D60" s="98" t="s">
        <v>42</v>
      </c>
      <c r="E60" s="98"/>
      <c r="F60" s="16" t="s">
        <v>26</v>
      </c>
      <c r="G60" s="53">
        <f t="shared" si="13"/>
        <v>89195.117200000008</v>
      </c>
      <c r="H60" s="53">
        <f>SUM(H61:H64)</f>
        <v>64147</v>
      </c>
      <c r="I60" s="53">
        <f>SUM(I61:I64)</f>
        <v>25048.117200000001</v>
      </c>
      <c r="J60" s="73">
        <v>0</v>
      </c>
      <c r="K60" s="53">
        <v>0</v>
      </c>
      <c r="L60" s="63">
        <v>0</v>
      </c>
      <c r="M60" s="35"/>
      <c r="N60" s="35"/>
      <c r="O60" s="35"/>
      <c r="P60" s="35"/>
      <c r="Q60" s="35"/>
      <c r="R60" s="35"/>
      <c r="S60" s="35"/>
      <c r="T60" s="35"/>
    </row>
    <row r="61" spans="1:20" s="5" customFormat="1" ht="31.5" customHeight="1" x14ac:dyDescent="0.3">
      <c r="A61" s="3"/>
      <c r="B61" s="107"/>
      <c r="C61" s="100"/>
      <c r="D61" s="98"/>
      <c r="E61" s="98"/>
      <c r="F61" s="16" t="s">
        <v>1</v>
      </c>
      <c r="G61" s="53">
        <f t="shared" si="13"/>
        <v>84734.711340000009</v>
      </c>
      <c r="H61" s="50">
        <f t="shared" ref="H61:I63" si="15">SUM(H66)</f>
        <v>60939</v>
      </c>
      <c r="I61" s="50">
        <f t="shared" si="15"/>
        <v>23795.711340000002</v>
      </c>
      <c r="J61" s="70">
        <v>0</v>
      </c>
      <c r="K61" s="50">
        <v>0</v>
      </c>
      <c r="L61" s="64">
        <v>0</v>
      </c>
      <c r="M61" s="35"/>
      <c r="N61" s="35"/>
      <c r="O61" s="35"/>
      <c r="P61" s="35"/>
      <c r="Q61" s="35"/>
      <c r="R61" s="35"/>
      <c r="S61" s="35"/>
      <c r="T61" s="35"/>
    </row>
    <row r="62" spans="1:20" s="5" customFormat="1" ht="31.5" customHeight="1" x14ac:dyDescent="0.3">
      <c r="A62" s="3"/>
      <c r="B62" s="107"/>
      <c r="C62" s="100"/>
      <c r="D62" s="98"/>
      <c r="E62" s="98"/>
      <c r="F62" s="16" t="s">
        <v>2</v>
      </c>
      <c r="G62" s="53">
        <f t="shared" si="13"/>
        <v>4460.4058599999998</v>
      </c>
      <c r="H62" s="50">
        <f t="shared" si="15"/>
        <v>3208</v>
      </c>
      <c r="I62" s="50">
        <f t="shared" si="15"/>
        <v>1252.4058600000001</v>
      </c>
      <c r="J62" s="70">
        <v>0</v>
      </c>
      <c r="K62" s="50">
        <v>0</v>
      </c>
      <c r="L62" s="64">
        <v>0</v>
      </c>
      <c r="M62" s="35"/>
      <c r="N62" s="35"/>
      <c r="O62" s="35"/>
      <c r="P62" s="35"/>
      <c r="Q62" s="35"/>
      <c r="R62" s="35"/>
      <c r="S62" s="35"/>
      <c r="T62" s="35"/>
    </row>
    <row r="63" spans="1:20" s="5" customFormat="1" ht="31.5" customHeight="1" x14ac:dyDescent="0.3">
      <c r="A63" s="3"/>
      <c r="B63" s="107"/>
      <c r="C63" s="100"/>
      <c r="D63" s="98"/>
      <c r="E63" s="98"/>
      <c r="F63" s="16" t="s">
        <v>3</v>
      </c>
      <c r="G63" s="53">
        <f t="shared" si="13"/>
        <v>0</v>
      </c>
      <c r="H63" s="50">
        <f t="shared" si="15"/>
        <v>0</v>
      </c>
      <c r="I63" s="50">
        <f t="shared" si="15"/>
        <v>0</v>
      </c>
      <c r="J63" s="70">
        <v>0</v>
      </c>
      <c r="K63" s="50">
        <v>0</v>
      </c>
      <c r="L63" s="64">
        <v>0</v>
      </c>
      <c r="M63" s="35"/>
      <c r="N63" s="35"/>
      <c r="O63" s="35"/>
      <c r="P63" s="35"/>
      <c r="Q63" s="35"/>
      <c r="R63" s="35"/>
      <c r="S63" s="35"/>
      <c r="T63" s="35"/>
    </row>
    <row r="64" spans="1:20" s="5" customFormat="1" ht="31.5" customHeight="1" x14ac:dyDescent="0.3">
      <c r="A64" s="3"/>
      <c r="B64" s="107"/>
      <c r="C64" s="100"/>
      <c r="D64" s="98"/>
      <c r="E64" s="98"/>
      <c r="F64" s="16" t="s">
        <v>4</v>
      </c>
      <c r="G64" s="53">
        <f t="shared" si="13"/>
        <v>0</v>
      </c>
      <c r="H64" s="50">
        <f>SUM(H69)</f>
        <v>0</v>
      </c>
      <c r="I64" s="50">
        <v>0</v>
      </c>
      <c r="J64" s="70">
        <v>0</v>
      </c>
      <c r="K64" s="50">
        <v>0</v>
      </c>
      <c r="L64" s="64">
        <v>0</v>
      </c>
      <c r="M64" s="35"/>
      <c r="N64" s="35"/>
      <c r="O64" s="35"/>
      <c r="P64" s="35"/>
      <c r="Q64" s="35"/>
      <c r="R64" s="35"/>
      <c r="S64" s="35"/>
      <c r="T64" s="35"/>
    </row>
    <row r="65" spans="1:20" s="5" customFormat="1" ht="31.5" customHeight="1" x14ac:dyDescent="0.3">
      <c r="A65" s="3"/>
      <c r="B65" s="107" t="s">
        <v>21</v>
      </c>
      <c r="C65" s="105" t="s">
        <v>68</v>
      </c>
      <c r="D65" s="92" t="s">
        <v>70</v>
      </c>
      <c r="E65" s="93" t="s">
        <v>56</v>
      </c>
      <c r="F65" s="16" t="s">
        <v>5</v>
      </c>
      <c r="G65" s="51">
        <f t="shared" si="13"/>
        <v>89195.117200000008</v>
      </c>
      <c r="H65" s="51">
        <f>SUM(H66:H69)</f>
        <v>64147</v>
      </c>
      <c r="I65" s="51">
        <f>SUM(I66:I69)</f>
        <v>25048.117200000001</v>
      </c>
      <c r="J65" s="71">
        <v>0</v>
      </c>
      <c r="K65" s="51">
        <v>0</v>
      </c>
      <c r="L65" s="61">
        <v>0</v>
      </c>
      <c r="M65" s="35"/>
      <c r="N65" s="35"/>
      <c r="O65" s="35"/>
      <c r="P65" s="35"/>
      <c r="Q65" s="35"/>
      <c r="R65" s="35"/>
      <c r="S65" s="35"/>
      <c r="T65" s="35"/>
    </row>
    <row r="66" spans="1:20" s="5" customFormat="1" ht="31.5" customHeight="1" x14ac:dyDescent="0.3">
      <c r="A66" s="3"/>
      <c r="B66" s="107"/>
      <c r="C66" s="105"/>
      <c r="D66" s="92"/>
      <c r="E66" s="93"/>
      <c r="F66" s="14" t="s">
        <v>1</v>
      </c>
      <c r="G66" s="51">
        <f t="shared" si="13"/>
        <v>84734.711340000009</v>
      </c>
      <c r="H66" s="52">
        <v>60939</v>
      </c>
      <c r="I66" s="52">
        <v>23795.711340000002</v>
      </c>
      <c r="J66" s="72">
        <v>0</v>
      </c>
      <c r="K66" s="52">
        <v>0</v>
      </c>
      <c r="L66" s="62">
        <v>0</v>
      </c>
      <c r="M66" s="35"/>
      <c r="N66" s="35"/>
      <c r="O66" s="35"/>
      <c r="P66" s="35"/>
      <c r="Q66" s="35"/>
      <c r="R66" s="35"/>
      <c r="S66" s="35"/>
      <c r="T66" s="35"/>
    </row>
    <row r="67" spans="1:20" s="5" customFormat="1" ht="31.5" customHeight="1" x14ac:dyDescent="0.3">
      <c r="A67" s="3"/>
      <c r="B67" s="107"/>
      <c r="C67" s="105"/>
      <c r="D67" s="92"/>
      <c r="E67" s="93"/>
      <c r="F67" s="14" t="s">
        <v>2</v>
      </c>
      <c r="G67" s="51">
        <f t="shared" si="13"/>
        <v>4460.4058599999998</v>
      </c>
      <c r="H67" s="52">
        <v>3208</v>
      </c>
      <c r="I67" s="52">
        <v>1252.4058600000001</v>
      </c>
      <c r="J67" s="72">
        <v>0</v>
      </c>
      <c r="K67" s="52">
        <v>0</v>
      </c>
      <c r="L67" s="62">
        <v>0</v>
      </c>
      <c r="M67" s="35"/>
      <c r="N67" s="35"/>
      <c r="O67" s="35"/>
      <c r="P67" s="35"/>
      <c r="Q67" s="35"/>
      <c r="R67" s="35"/>
      <c r="S67" s="35"/>
      <c r="T67" s="35"/>
    </row>
    <row r="68" spans="1:20" s="5" customFormat="1" ht="31.5" customHeight="1" x14ac:dyDescent="0.3">
      <c r="A68" s="3"/>
      <c r="B68" s="107"/>
      <c r="C68" s="105"/>
      <c r="D68" s="92"/>
      <c r="E68" s="93"/>
      <c r="F68" s="14" t="s">
        <v>3</v>
      </c>
      <c r="G68" s="51">
        <f t="shared" si="13"/>
        <v>0</v>
      </c>
      <c r="H68" s="52">
        <v>0</v>
      </c>
      <c r="I68" s="52">
        <v>0</v>
      </c>
      <c r="J68" s="72">
        <v>0</v>
      </c>
      <c r="K68" s="52">
        <v>0</v>
      </c>
      <c r="L68" s="62">
        <v>0</v>
      </c>
      <c r="M68" s="35"/>
      <c r="N68" s="35"/>
      <c r="O68" s="35"/>
      <c r="P68" s="35"/>
      <c r="Q68" s="35"/>
      <c r="R68" s="35"/>
      <c r="S68" s="35"/>
      <c r="T68" s="35"/>
    </row>
    <row r="69" spans="1:20" s="5" customFormat="1" ht="31.5" customHeight="1" x14ac:dyDescent="0.3">
      <c r="A69" s="3"/>
      <c r="B69" s="107"/>
      <c r="C69" s="105"/>
      <c r="D69" s="92"/>
      <c r="E69" s="93"/>
      <c r="F69" s="14" t="s">
        <v>4</v>
      </c>
      <c r="G69" s="51">
        <f t="shared" si="13"/>
        <v>0</v>
      </c>
      <c r="H69" s="52">
        <v>0</v>
      </c>
      <c r="I69" s="52">
        <f>SUM(I64)</f>
        <v>0</v>
      </c>
      <c r="J69" s="72">
        <v>0</v>
      </c>
      <c r="K69" s="52">
        <v>0</v>
      </c>
      <c r="L69" s="62">
        <v>0</v>
      </c>
      <c r="M69" s="35"/>
      <c r="N69" s="35"/>
      <c r="O69" s="35"/>
      <c r="P69" s="35"/>
      <c r="Q69" s="35"/>
      <c r="R69" s="35"/>
      <c r="S69" s="35"/>
      <c r="T69" s="35"/>
    </row>
    <row r="70" spans="1:20" s="5" customFormat="1" ht="31.5" customHeight="1" x14ac:dyDescent="0.3">
      <c r="A70" s="3"/>
      <c r="B70" s="107" t="s">
        <v>52</v>
      </c>
      <c r="C70" s="100" t="s">
        <v>55</v>
      </c>
      <c r="D70" s="91" t="s">
        <v>73</v>
      </c>
      <c r="E70" s="93"/>
      <c r="F70" s="16" t="s">
        <v>60</v>
      </c>
      <c r="G70" s="51">
        <f t="shared" si="13"/>
        <v>2562.9180000000001</v>
      </c>
      <c r="H70" s="51">
        <f>SUM(H71:H74)</f>
        <v>820</v>
      </c>
      <c r="I70" s="51">
        <f>SUM(I71:I74)</f>
        <v>595</v>
      </c>
      <c r="J70" s="71">
        <f>SUM(J71:J74)</f>
        <v>595</v>
      </c>
      <c r="K70" s="51">
        <f>SUM(K71:K74)</f>
        <v>374.44900000000001</v>
      </c>
      <c r="L70" s="61">
        <f>SUM(L71:L74)</f>
        <v>178.46899999999999</v>
      </c>
      <c r="M70" s="35"/>
      <c r="N70" s="35"/>
      <c r="O70" s="35"/>
      <c r="P70" s="35"/>
      <c r="Q70" s="35"/>
      <c r="R70" s="35"/>
      <c r="S70" s="35"/>
      <c r="T70" s="35"/>
    </row>
    <row r="71" spans="1:20" s="5" customFormat="1" ht="31.5" customHeight="1" x14ac:dyDescent="0.3">
      <c r="A71" s="3"/>
      <c r="B71" s="107"/>
      <c r="C71" s="105"/>
      <c r="D71" s="91"/>
      <c r="E71" s="93"/>
      <c r="F71" s="16" t="s">
        <v>1</v>
      </c>
      <c r="G71" s="51">
        <f t="shared" ref="G71:G89" si="16">SUM(H71:L71)</f>
        <v>0</v>
      </c>
      <c r="H71" s="51">
        <v>0</v>
      </c>
      <c r="I71" s="51">
        <v>0</v>
      </c>
      <c r="J71" s="71">
        <v>0</v>
      </c>
      <c r="K71" s="51">
        <v>0</v>
      </c>
      <c r="L71" s="61">
        <v>0</v>
      </c>
      <c r="M71" s="35"/>
      <c r="N71" s="35"/>
      <c r="O71" s="35"/>
      <c r="P71" s="35"/>
      <c r="Q71" s="35"/>
      <c r="R71" s="35"/>
      <c r="S71" s="35"/>
      <c r="T71" s="35"/>
    </row>
    <row r="72" spans="1:20" s="5" customFormat="1" ht="31.5" customHeight="1" x14ac:dyDescent="0.3">
      <c r="A72" s="3"/>
      <c r="B72" s="107"/>
      <c r="C72" s="105"/>
      <c r="D72" s="91"/>
      <c r="E72" s="93"/>
      <c r="F72" s="16" t="s">
        <v>2</v>
      </c>
      <c r="G72" s="51">
        <f t="shared" si="16"/>
        <v>0</v>
      </c>
      <c r="H72" s="51">
        <v>0</v>
      </c>
      <c r="I72" s="51">
        <v>0</v>
      </c>
      <c r="J72" s="71">
        <v>0</v>
      </c>
      <c r="K72" s="51">
        <v>0</v>
      </c>
      <c r="L72" s="61">
        <v>0</v>
      </c>
      <c r="M72" s="35"/>
      <c r="N72" s="35"/>
      <c r="O72" s="35"/>
      <c r="P72" s="35"/>
      <c r="Q72" s="35"/>
      <c r="R72" s="35"/>
      <c r="S72" s="35"/>
      <c r="T72" s="35"/>
    </row>
    <row r="73" spans="1:20" s="5" customFormat="1" ht="31.5" customHeight="1" x14ac:dyDescent="0.3">
      <c r="A73" s="3"/>
      <c r="B73" s="107"/>
      <c r="C73" s="105"/>
      <c r="D73" s="91"/>
      <c r="E73" s="93"/>
      <c r="F73" s="16" t="s">
        <v>3</v>
      </c>
      <c r="G73" s="51">
        <f t="shared" si="16"/>
        <v>2562.9180000000001</v>
      </c>
      <c r="H73" s="51">
        <f>SUM(H78)</f>
        <v>820</v>
      </c>
      <c r="I73" s="51">
        <f>SUM(I78)</f>
        <v>595</v>
      </c>
      <c r="J73" s="71">
        <f>SUM(J78)</f>
        <v>595</v>
      </c>
      <c r="K73" s="51">
        <f>SUM(K78)</f>
        <v>374.44900000000001</v>
      </c>
      <c r="L73" s="61">
        <f>SUM(L78)</f>
        <v>178.46899999999999</v>
      </c>
      <c r="M73" s="35"/>
      <c r="N73" s="35"/>
      <c r="O73" s="35"/>
      <c r="P73" s="35"/>
      <c r="Q73" s="35"/>
      <c r="R73" s="35"/>
      <c r="S73" s="35"/>
      <c r="T73" s="35"/>
    </row>
    <row r="74" spans="1:20" s="5" customFormat="1" ht="31.5" customHeight="1" x14ac:dyDescent="0.3">
      <c r="A74" s="3"/>
      <c r="B74" s="107"/>
      <c r="C74" s="105"/>
      <c r="D74" s="91"/>
      <c r="E74" s="93"/>
      <c r="F74" s="16" t="s">
        <v>4</v>
      </c>
      <c r="G74" s="51">
        <f t="shared" si="16"/>
        <v>0</v>
      </c>
      <c r="H74" s="51">
        <v>0</v>
      </c>
      <c r="I74" s="51">
        <v>0</v>
      </c>
      <c r="J74" s="71">
        <v>0</v>
      </c>
      <c r="K74" s="51">
        <v>0</v>
      </c>
      <c r="L74" s="61">
        <v>0</v>
      </c>
      <c r="M74" s="35"/>
      <c r="N74" s="35"/>
      <c r="O74" s="35"/>
      <c r="P74" s="35"/>
      <c r="Q74" s="35"/>
      <c r="R74" s="35"/>
      <c r="S74" s="35"/>
      <c r="T74" s="35"/>
    </row>
    <row r="75" spans="1:20" s="5" customFormat="1" ht="31.5" customHeight="1" x14ac:dyDescent="0.3">
      <c r="A75" s="3"/>
      <c r="B75" s="92" t="s">
        <v>53</v>
      </c>
      <c r="C75" s="105" t="s">
        <v>54</v>
      </c>
      <c r="D75" s="92" t="s">
        <v>73</v>
      </c>
      <c r="E75" s="105" t="s">
        <v>71</v>
      </c>
      <c r="F75" s="16" t="s">
        <v>5</v>
      </c>
      <c r="G75" s="51">
        <f t="shared" si="16"/>
        <v>2562.9180000000001</v>
      </c>
      <c r="H75" s="51">
        <f>SUM(H76:H79)</f>
        <v>820</v>
      </c>
      <c r="I75" s="51">
        <f>SUM(I76:I79)</f>
        <v>595</v>
      </c>
      <c r="J75" s="71">
        <f>SUM(I76:I79)</f>
        <v>595</v>
      </c>
      <c r="K75" s="51">
        <f>SUM(K76:K79)</f>
        <v>374.44900000000001</v>
      </c>
      <c r="L75" s="61">
        <f>SUM(L76:L79)</f>
        <v>178.46899999999999</v>
      </c>
      <c r="M75" s="35"/>
      <c r="N75" s="35"/>
      <c r="O75" s="35"/>
      <c r="P75" s="35"/>
      <c r="Q75" s="35"/>
      <c r="R75" s="35"/>
      <c r="S75" s="35"/>
      <c r="T75" s="35"/>
    </row>
    <row r="76" spans="1:20" s="5" customFormat="1" ht="76.5" customHeight="1" x14ac:dyDescent="0.3">
      <c r="A76" s="3"/>
      <c r="B76" s="92"/>
      <c r="C76" s="105"/>
      <c r="D76" s="92"/>
      <c r="E76" s="105"/>
      <c r="F76" s="14" t="s">
        <v>1</v>
      </c>
      <c r="G76" s="51">
        <f t="shared" si="16"/>
        <v>0</v>
      </c>
      <c r="H76" s="52">
        <v>0</v>
      </c>
      <c r="I76" s="52">
        <v>0</v>
      </c>
      <c r="J76" s="72">
        <v>0</v>
      </c>
      <c r="K76" s="52">
        <v>0</v>
      </c>
      <c r="L76" s="62">
        <v>0</v>
      </c>
      <c r="M76" s="35"/>
      <c r="N76" s="35"/>
      <c r="O76" s="35"/>
      <c r="P76" s="35"/>
      <c r="Q76" s="35"/>
      <c r="R76" s="35"/>
      <c r="S76" s="35"/>
      <c r="T76" s="35"/>
    </row>
    <row r="77" spans="1:20" s="5" customFormat="1" ht="70.5" customHeight="1" x14ac:dyDescent="0.3">
      <c r="A77" s="3"/>
      <c r="B77" s="92"/>
      <c r="C77" s="105"/>
      <c r="D77" s="92"/>
      <c r="E77" s="105"/>
      <c r="F77" s="14" t="s">
        <v>2</v>
      </c>
      <c r="G77" s="51">
        <f t="shared" si="16"/>
        <v>0</v>
      </c>
      <c r="H77" s="52">
        <v>0</v>
      </c>
      <c r="I77" s="52">
        <v>0</v>
      </c>
      <c r="J77" s="72">
        <v>0</v>
      </c>
      <c r="K77" s="52">
        <v>0</v>
      </c>
      <c r="L77" s="62">
        <v>0</v>
      </c>
      <c r="M77" s="35"/>
      <c r="N77" s="35"/>
      <c r="O77" s="35"/>
      <c r="P77" s="35"/>
      <c r="Q77" s="35"/>
      <c r="R77" s="35"/>
      <c r="S77" s="35"/>
      <c r="T77" s="35"/>
    </row>
    <row r="78" spans="1:20" s="5" customFormat="1" ht="67.5" customHeight="1" x14ac:dyDescent="0.3">
      <c r="A78" s="3"/>
      <c r="B78" s="92"/>
      <c r="C78" s="105"/>
      <c r="D78" s="92"/>
      <c r="E78" s="105"/>
      <c r="F78" s="14" t="s">
        <v>3</v>
      </c>
      <c r="G78" s="51">
        <f t="shared" si="16"/>
        <v>2562.9180000000001</v>
      </c>
      <c r="H78" s="52">
        <v>820</v>
      </c>
      <c r="I78" s="52">
        <v>595</v>
      </c>
      <c r="J78" s="72">
        <v>595</v>
      </c>
      <c r="K78" s="52">
        <v>374.44900000000001</v>
      </c>
      <c r="L78" s="62">
        <v>178.46899999999999</v>
      </c>
      <c r="M78" s="35"/>
      <c r="N78" s="35"/>
      <c r="O78" s="35"/>
      <c r="P78" s="35"/>
      <c r="Q78" s="35"/>
      <c r="R78" s="35"/>
      <c r="S78" s="35"/>
      <c r="T78" s="35"/>
    </row>
    <row r="79" spans="1:20" s="5" customFormat="1" ht="48.75" customHeight="1" x14ac:dyDescent="0.3">
      <c r="A79" s="3"/>
      <c r="B79" s="92"/>
      <c r="C79" s="105"/>
      <c r="D79" s="92"/>
      <c r="E79" s="105"/>
      <c r="F79" s="14" t="s">
        <v>4</v>
      </c>
      <c r="G79" s="51">
        <f t="shared" si="16"/>
        <v>0</v>
      </c>
      <c r="H79" s="52">
        <v>0</v>
      </c>
      <c r="I79" s="52">
        <v>0</v>
      </c>
      <c r="J79" s="72">
        <v>0</v>
      </c>
      <c r="K79" s="52">
        <v>0</v>
      </c>
      <c r="L79" s="62">
        <v>0</v>
      </c>
      <c r="M79" s="35"/>
      <c r="N79" s="35"/>
      <c r="O79" s="35"/>
      <c r="P79" s="35"/>
      <c r="Q79" s="35"/>
      <c r="R79" s="35"/>
      <c r="S79" s="35"/>
      <c r="T79" s="35"/>
    </row>
    <row r="80" spans="1:20" s="5" customFormat="1" ht="31.5" customHeight="1" x14ac:dyDescent="0.3">
      <c r="A80" s="3"/>
      <c r="B80" s="76">
        <v>6</v>
      </c>
      <c r="C80" s="79" t="s">
        <v>64</v>
      </c>
      <c r="D80" s="76" t="s">
        <v>74</v>
      </c>
      <c r="E80" s="82"/>
      <c r="F80" s="16" t="s">
        <v>63</v>
      </c>
      <c r="G80" s="51">
        <f t="shared" si="16"/>
        <v>9307.7882800000007</v>
      </c>
      <c r="H80" s="51">
        <f t="shared" ref="H80:L80" si="17">SUM(H81:H84)</f>
        <v>4426.4979599999997</v>
      </c>
      <c r="I80" s="51">
        <f t="shared" si="17"/>
        <v>561.29031999999995</v>
      </c>
      <c r="J80" s="71">
        <f t="shared" si="17"/>
        <v>1440</v>
      </c>
      <c r="K80" s="51">
        <f t="shared" si="17"/>
        <v>1440</v>
      </c>
      <c r="L80" s="61">
        <f t="shared" si="17"/>
        <v>1440</v>
      </c>
      <c r="M80" s="35"/>
      <c r="N80" s="35"/>
      <c r="O80" s="35"/>
      <c r="P80" s="35"/>
      <c r="Q80" s="35"/>
      <c r="R80" s="35"/>
      <c r="S80" s="35"/>
      <c r="T80" s="35"/>
    </row>
    <row r="81" spans="1:20" s="5" customFormat="1" ht="31.5" customHeight="1" x14ac:dyDescent="0.3">
      <c r="A81" s="3"/>
      <c r="B81" s="77"/>
      <c r="C81" s="80"/>
      <c r="D81" s="77"/>
      <c r="E81" s="83"/>
      <c r="F81" s="16" t="s">
        <v>1</v>
      </c>
      <c r="G81" s="51">
        <f t="shared" si="16"/>
        <v>0</v>
      </c>
      <c r="H81" s="51">
        <f t="shared" ref="H81:J84" si="18">SUM(H86)</f>
        <v>0</v>
      </c>
      <c r="I81" s="51">
        <f t="shared" si="18"/>
        <v>0</v>
      </c>
      <c r="J81" s="71">
        <f t="shared" si="18"/>
        <v>0</v>
      </c>
      <c r="K81" s="51">
        <f>SUM(K86)</f>
        <v>0</v>
      </c>
      <c r="L81" s="61">
        <v>0</v>
      </c>
      <c r="M81" s="35"/>
      <c r="N81" s="35"/>
      <c r="O81" s="35"/>
      <c r="P81" s="35"/>
      <c r="Q81" s="35"/>
      <c r="R81" s="35"/>
      <c r="S81" s="35"/>
      <c r="T81" s="35"/>
    </row>
    <row r="82" spans="1:20" s="5" customFormat="1" ht="31.5" customHeight="1" x14ac:dyDescent="0.3">
      <c r="A82" s="3"/>
      <c r="B82" s="77"/>
      <c r="C82" s="80"/>
      <c r="D82" s="77"/>
      <c r="E82" s="83"/>
      <c r="F82" s="16" t="s">
        <v>2</v>
      </c>
      <c r="G82" s="51">
        <f t="shared" si="16"/>
        <v>0</v>
      </c>
      <c r="H82" s="51">
        <f t="shared" si="18"/>
        <v>0</v>
      </c>
      <c r="I82" s="51">
        <f t="shared" si="18"/>
        <v>0</v>
      </c>
      <c r="J82" s="71">
        <f t="shared" si="18"/>
        <v>0</v>
      </c>
      <c r="K82" s="51">
        <f>SUM(K87)</f>
        <v>0</v>
      </c>
      <c r="L82" s="61">
        <v>0</v>
      </c>
      <c r="M82" s="35"/>
      <c r="N82" s="35"/>
      <c r="O82" s="35"/>
      <c r="P82" s="35"/>
      <c r="Q82" s="35"/>
      <c r="R82" s="35"/>
      <c r="S82" s="35"/>
      <c r="T82" s="35"/>
    </row>
    <row r="83" spans="1:20" s="5" customFormat="1" ht="31.5" customHeight="1" x14ac:dyDescent="0.3">
      <c r="A83" s="3"/>
      <c r="B83" s="77"/>
      <c r="C83" s="80"/>
      <c r="D83" s="77"/>
      <c r="E83" s="83"/>
      <c r="F83" s="16" t="s">
        <v>3</v>
      </c>
      <c r="G83" s="51">
        <f t="shared" si="16"/>
        <v>9307.7882800000007</v>
      </c>
      <c r="H83" s="51">
        <f>SUM(H88)</f>
        <v>4426.4979599999997</v>
      </c>
      <c r="I83" s="51">
        <f>SUM(I88)</f>
        <v>561.29031999999995</v>
      </c>
      <c r="J83" s="71">
        <f t="shared" si="18"/>
        <v>1440</v>
      </c>
      <c r="K83" s="51">
        <f>SUM(K88)</f>
        <v>1440</v>
      </c>
      <c r="L83" s="61">
        <f>SUM(L88)</f>
        <v>1440</v>
      </c>
      <c r="M83" s="35"/>
      <c r="N83" s="35"/>
      <c r="O83" s="35"/>
      <c r="P83" s="35"/>
      <c r="Q83" s="35"/>
      <c r="R83" s="35"/>
      <c r="S83" s="35"/>
      <c r="T83" s="35"/>
    </row>
    <row r="84" spans="1:20" s="5" customFormat="1" ht="31.5" customHeight="1" x14ac:dyDescent="0.3">
      <c r="A84" s="3"/>
      <c r="B84" s="78"/>
      <c r="C84" s="81"/>
      <c r="D84" s="78"/>
      <c r="E84" s="84"/>
      <c r="F84" s="16" t="s">
        <v>4</v>
      </c>
      <c r="G84" s="51">
        <f t="shared" si="16"/>
        <v>0</v>
      </c>
      <c r="H84" s="51">
        <f t="shared" si="18"/>
        <v>0</v>
      </c>
      <c r="I84" s="51">
        <f t="shared" si="18"/>
        <v>0</v>
      </c>
      <c r="J84" s="71">
        <f t="shared" si="18"/>
        <v>0</v>
      </c>
      <c r="K84" s="51">
        <f>SUM(K89)</f>
        <v>0</v>
      </c>
      <c r="L84" s="61">
        <v>0</v>
      </c>
      <c r="M84" s="35"/>
      <c r="N84" s="35"/>
      <c r="O84" s="35"/>
      <c r="P84" s="35"/>
      <c r="Q84" s="35"/>
      <c r="R84" s="35"/>
      <c r="S84" s="35"/>
      <c r="T84" s="35"/>
    </row>
    <row r="85" spans="1:20" s="5" customFormat="1" ht="31.5" customHeight="1" x14ac:dyDescent="0.3">
      <c r="A85" s="3"/>
      <c r="B85" s="85" t="s">
        <v>65</v>
      </c>
      <c r="C85" s="88" t="s">
        <v>66</v>
      </c>
      <c r="D85" s="85" t="s">
        <v>73</v>
      </c>
      <c r="E85" s="82" t="s">
        <v>56</v>
      </c>
      <c r="F85" s="16" t="s">
        <v>5</v>
      </c>
      <c r="G85" s="51">
        <f t="shared" si="16"/>
        <v>9307.7882800000007</v>
      </c>
      <c r="H85" s="52">
        <f t="shared" ref="H85:K85" si="19">SUM(H86:H89)</f>
        <v>4426.4979599999997</v>
      </c>
      <c r="I85" s="52">
        <f t="shared" si="19"/>
        <v>561.29031999999995</v>
      </c>
      <c r="J85" s="72">
        <f t="shared" si="19"/>
        <v>1440</v>
      </c>
      <c r="K85" s="52">
        <f t="shared" si="19"/>
        <v>1440</v>
      </c>
      <c r="L85" s="62">
        <f>SUM(L86:L89)</f>
        <v>1440</v>
      </c>
      <c r="M85" s="35"/>
      <c r="N85" s="35"/>
      <c r="O85" s="35"/>
      <c r="P85" s="35"/>
      <c r="Q85" s="35"/>
      <c r="R85" s="35"/>
      <c r="S85" s="35"/>
      <c r="T85" s="35"/>
    </row>
    <row r="86" spans="1:20" s="5" customFormat="1" ht="31.5" customHeight="1" x14ac:dyDescent="0.3">
      <c r="A86" s="3"/>
      <c r="B86" s="86"/>
      <c r="C86" s="89"/>
      <c r="D86" s="86"/>
      <c r="E86" s="83"/>
      <c r="F86" s="14" t="s">
        <v>1</v>
      </c>
      <c r="G86" s="51">
        <f t="shared" si="16"/>
        <v>0</v>
      </c>
      <c r="H86" s="52">
        <v>0</v>
      </c>
      <c r="I86" s="52">
        <v>0</v>
      </c>
      <c r="J86" s="72">
        <v>0</v>
      </c>
      <c r="K86" s="52">
        <v>0</v>
      </c>
      <c r="L86" s="62">
        <v>0</v>
      </c>
      <c r="M86" s="35"/>
      <c r="N86" s="35"/>
      <c r="O86" s="35"/>
      <c r="P86" s="35"/>
      <c r="Q86" s="35"/>
      <c r="R86" s="35"/>
      <c r="S86" s="35"/>
      <c r="T86" s="35"/>
    </row>
    <row r="87" spans="1:20" s="5" customFormat="1" ht="31.5" customHeight="1" x14ac:dyDescent="0.3">
      <c r="A87" s="3"/>
      <c r="B87" s="86"/>
      <c r="C87" s="89"/>
      <c r="D87" s="86"/>
      <c r="E87" s="83"/>
      <c r="F87" s="14" t="s">
        <v>2</v>
      </c>
      <c r="G87" s="51">
        <f t="shared" si="16"/>
        <v>0</v>
      </c>
      <c r="H87" s="52">
        <v>0</v>
      </c>
      <c r="I87" s="52">
        <v>0</v>
      </c>
      <c r="J87" s="72">
        <v>0</v>
      </c>
      <c r="K87" s="52">
        <v>0</v>
      </c>
      <c r="L87" s="62">
        <v>0</v>
      </c>
      <c r="M87" s="35"/>
      <c r="N87" s="35"/>
      <c r="O87" s="35"/>
      <c r="P87" s="35"/>
      <c r="Q87" s="35"/>
      <c r="R87" s="35"/>
      <c r="S87" s="35"/>
      <c r="T87" s="35"/>
    </row>
    <row r="88" spans="1:20" s="5" customFormat="1" ht="31.5" customHeight="1" x14ac:dyDescent="0.3">
      <c r="A88" s="3"/>
      <c r="B88" s="86"/>
      <c r="C88" s="89"/>
      <c r="D88" s="86"/>
      <c r="E88" s="83"/>
      <c r="F88" s="14" t="s">
        <v>3</v>
      </c>
      <c r="G88" s="51">
        <f t="shared" si="16"/>
        <v>9307.7882800000007</v>
      </c>
      <c r="H88" s="52">
        <v>4426.4979599999997</v>
      </c>
      <c r="I88" s="52">
        <v>561.29031999999995</v>
      </c>
      <c r="J88" s="72">
        <v>1440</v>
      </c>
      <c r="K88" s="52">
        <v>1440</v>
      </c>
      <c r="L88" s="62">
        <v>1440</v>
      </c>
      <c r="M88" s="35"/>
      <c r="N88" s="35"/>
      <c r="O88" s="35"/>
      <c r="P88" s="35"/>
      <c r="Q88" s="35"/>
      <c r="R88" s="35"/>
      <c r="S88" s="35"/>
      <c r="T88" s="35"/>
    </row>
    <row r="89" spans="1:20" s="5" customFormat="1" ht="31.5" customHeight="1" x14ac:dyDescent="0.3">
      <c r="A89" s="3"/>
      <c r="B89" s="87"/>
      <c r="C89" s="90"/>
      <c r="D89" s="87"/>
      <c r="E89" s="84"/>
      <c r="F89" s="14" t="s">
        <v>4</v>
      </c>
      <c r="G89" s="51">
        <f t="shared" si="16"/>
        <v>0</v>
      </c>
      <c r="H89" s="52">
        <v>0</v>
      </c>
      <c r="I89" s="52">
        <v>0</v>
      </c>
      <c r="J89" s="72">
        <v>0</v>
      </c>
      <c r="K89" s="52">
        <v>0</v>
      </c>
      <c r="L89" s="62">
        <v>0</v>
      </c>
      <c r="M89" s="35"/>
      <c r="N89" s="35"/>
      <c r="O89" s="35"/>
      <c r="P89" s="35"/>
      <c r="Q89" s="35"/>
      <c r="R89" s="35"/>
      <c r="S89" s="35"/>
      <c r="T89" s="35"/>
    </row>
    <row r="90" spans="1:20" s="5" customFormat="1" ht="31.5" customHeight="1" x14ac:dyDescent="0.3">
      <c r="A90" s="3"/>
      <c r="B90" s="36"/>
      <c r="C90" s="91" t="s">
        <v>6</v>
      </c>
      <c r="D90" s="93"/>
      <c r="E90" s="93"/>
      <c r="F90" s="96" t="s">
        <v>0</v>
      </c>
      <c r="G90" s="95" t="s">
        <v>11</v>
      </c>
      <c r="H90" s="95" t="s">
        <v>25</v>
      </c>
      <c r="I90" s="95"/>
      <c r="J90" s="95"/>
      <c r="K90" s="95"/>
      <c r="L90" s="95"/>
      <c r="M90" s="35"/>
      <c r="N90" s="35"/>
      <c r="O90" s="35"/>
      <c r="P90" s="35"/>
      <c r="Q90" s="35"/>
      <c r="R90" s="35"/>
      <c r="S90" s="35"/>
      <c r="T90" s="35"/>
    </row>
    <row r="91" spans="1:20" s="5" customFormat="1" ht="31.5" customHeight="1" x14ac:dyDescent="0.3">
      <c r="A91" s="3"/>
      <c r="B91" s="36"/>
      <c r="C91" s="92"/>
      <c r="D91" s="92"/>
      <c r="E91" s="93"/>
      <c r="F91" s="96"/>
      <c r="G91" s="95"/>
      <c r="H91" s="50" t="s">
        <v>30</v>
      </c>
      <c r="I91" s="50" t="s">
        <v>34</v>
      </c>
      <c r="J91" s="70" t="s">
        <v>35</v>
      </c>
      <c r="K91" s="50" t="s">
        <v>46</v>
      </c>
      <c r="L91" s="59" t="s">
        <v>72</v>
      </c>
      <c r="M91" s="35"/>
      <c r="N91" s="35"/>
      <c r="O91" s="35"/>
      <c r="P91" s="35"/>
      <c r="Q91" s="35"/>
      <c r="R91" s="35"/>
      <c r="S91" s="35"/>
      <c r="T91" s="35"/>
    </row>
    <row r="92" spans="1:20" s="5" customFormat="1" ht="31.5" customHeight="1" x14ac:dyDescent="0.3">
      <c r="A92" s="3"/>
      <c r="B92" s="36"/>
      <c r="C92" s="92"/>
      <c r="D92" s="92"/>
      <c r="E92" s="93"/>
      <c r="F92" s="54" t="s">
        <v>24</v>
      </c>
      <c r="G92" s="50">
        <f>SUM(H92:L92)</f>
        <v>2426939.7734000003</v>
      </c>
      <c r="H92" s="50">
        <f t="shared" ref="H92:L92" si="20">SUM(H93:H96)</f>
        <v>393233.27202999999</v>
      </c>
      <c r="I92" s="50">
        <f t="shared" si="20"/>
        <v>1467729.49737</v>
      </c>
      <c r="J92" s="70">
        <f t="shared" si="20"/>
        <v>510018.35</v>
      </c>
      <c r="K92" s="50">
        <f t="shared" si="20"/>
        <v>28355.241999999998</v>
      </c>
      <c r="L92" s="50">
        <f t="shared" si="20"/>
        <v>27603.412</v>
      </c>
      <c r="M92" s="35"/>
      <c r="N92" s="35"/>
      <c r="O92" s="35"/>
      <c r="P92" s="35"/>
      <c r="Q92" s="35"/>
      <c r="R92" s="35"/>
      <c r="S92" s="35"/>
      <c r="T92" s="35"/>
    </row>
    <row r="93" spans="1:20" s="5" customFormat="1" ht="31.5" customHeight="1" x14ac:dyDescent="0.3">
      <c r="A93" s="3"/>
      <c r="B93" s="36"/>
      <c r="C93" s="92"/>
      <c r="D93" s="92"/>
      <c r="E93" s="93"/>
      <c r="F93" s="54" t="s">
        <v>1</v>
      </c>
      <c r="G93" s="50">
        <f>SUM(H93:L93)</f>
        <v>2171425.6713399999</v>
      </c>
      <c r="H93" s="50">
        <f t="shared" ref="H93:L93" si="21">SUM(H16+H26+H36+H61+H71+H81)</f>
        <v>343089</v>
      </c>
      <c r="I93" s="50">
        <f t="shared" si="21"/>
        <v>1369257.7113399999</v>
      </c>
      <c r="J93" s="70">
        <f t="shared" si="21"/>
        <v>458011.63</v>
      </c>
      <c r="K93" s="50">
        <f t="shared" si="21"/>
        <v>1067.33</v>
      </c>
      <c r="L93" s="50">
        <f t="shared" si="21"/>
        <v>0</v>
      </c>
      <c r="M93" s="35"/>
      <c r="N93" s="35"/>
      <c r="O93" s="35"/>
      <c r="P93" s="35"/>
      <c r="Q93" s="35"/>
      <c r="R93" s="35"/>
      <c r="S93" s="35"/>
      <c r="T93" s="35"/>
    </row>
    <row r="94" spans="1:20" s="5" customFormat="1" ht="31.5" customHeight="1" x14ac:dyDescent="0.3">
      <c r="A94" s="3"/>
      <c r="B94" s="36"/>
      <c r="C94" s="92"/>
      <c r="D94" s="92"/>
      <c r="E94" s="93"/>
      <c r="F94" s="54" t="s">
        <v>2</v>
      </c>
      <c r="G94" s="50">
        <f>SUM(H94:L94)</f>
        <v>119649.84547999999</v>
      </c>
      <c r="H94" s="50">
        <f t="shared" ref="H94:L95" si="22">SUM(H17+H27+H37+H62+H72+H82)</f>
        <v>23397.401519999999</v>
      </c>
      <c r="I94" s="50">
        <f t="shared" si="22"/>
        <v>72066.232779999991</v>
      </c>
      <c r="J94" s="70">
        <f t="shared" si="22"/>
        <v>24105.87</v>
      </c>
      <c r="K94" s="50">
        <f t="shared" si="22"/>
        <v>80.341179999999994</v>
      </c>
      <c r="L94" s="50">
        <f t="shared" si="22"/>
        <v>0</v>
      </c>
      <c r="M94" s="35"/>
      <c r="N94" s="35"/>
      <c r="O94" s="35"/>
      <c r="P94" s="35"/>
      <c r="Q94" s="35"/>
      <c r="R94" s="35"/>
      <c r="S94" s="35"/>
      <c r="T94" s="35"/>
    </row>
    <row r="95" spans="1:20" s="5" customFormat="1" ht="31.5" customHeight="1" x14ac:dyDescent="0.3">
      <c r="A95" s="3"/>
      <c r="B95" s="36"/>
      <c r="C95" s="92"/>
      <c r="D95" s="92"/>
      <c r="E95" s="93"/>
      <c r="F95" s="54" t="s">
        <v>3</v>
      </c>
      <c r="G95" s="50">
        <f>SUM(H95:L95)</f>
        <v>135864.25658000002</v>
      </c>
      <c r="H95" s="50">
        <f t="shared" si="22"/>
        <v>26746.870510000001</v>
      </c>
      <c r="I95" s="50">
        <f>SUM(I18+I28+I38+I63+I73+I83)</f>
        <v>26405.553250000001</v>
      </c>
      <c r="J95" s="70">
        <f t="shared" si="22"/>
        <v>27900.85</v>
      </c>
      <c r="K95" s="50">
        <f t="shared" si="22"/>
        <v>27207.570819999997</v>
      </c>
      <c r="L95" s="50">
        <f t="shared" si="22"/>
        <v>27603.412</v>
      </c>
      <c r="M95" s="35"/>
      <c r="N95" s="35"/>
      <c r="O95" s="35"/>
      <c r="P95" s="35"/>
      <c r="Q95" s="35"/>
      <c r="R95" s="35"/>
      <c r="S95" s="35"/>
      <c r="T95" s="35"/>
    </row>
    <row r="96" spans="1:20" s="5" customFormat="1" ht="28.5" customHeight="1" x14ac:dyDescent="0.3">
      <c r="A96" s="3"/>
      <c r="B96" s="36"/>
      <c r="C96" s="92"/>
      <c r="D96" s="92"/>
      <c r="E96" s="93"/>
      <c r="F96" s="54" t="s">
        <v>4</v>
      </c>
      <c r="G96" s="50">
        <f>SUM(H96:L96)</f>
        <v>0</v>
      </c>
      <c r="H96" s="50">
        <f>SUM(H19+H29+H39+H64+H74+H84)</f>
        <v>0</v>
      </c>
      <c r="I96" s="50">
        <f>SUM(I19+I29+I39+I64+I74+I84)</f>
        <v>0</v>
      </c>
      <c r="J96" s="70">
        <f>SUM(J19+J29+J39+J64+J74+J84)</f>
        <v>0</v>
      </c>
      <c r="K96" s="50">
        <f>SUM(K19+K29+K39+K64+K74+K84)</f>
        <v>0</v>
      </c>
      <c r="L96" s="50">
        <f>SUM(L19+L29+L39+L64+L74+L84)</f>
        <v>0</v>
      </c>
      <c r="M96" s="35"/>
      <c r="N96" s="35"/>
      <c r="O96" s="35"/>
      <c r="P96" s="35"/>
      <c r="Q96" s="35"/>
      <c r="R96" s="35"/>
      <c r="S96" s="35"/>
      <c r="T96" s="35"/>
    </row>
    <row r="97" spans="1:12" s="5" customFormat="1" ht="54.75" hidden="1" customHeight="1" x14ac:dyDescent="0.3">
      <c r="A97" s="3"/>
      <c r="B97" s="34"/>
      <c r="C97" s="41"/>
      <c r="D97" s="55"/>
      <c r="E97" s="55"/>
      <c r="F97" s="56"/>
      <c r="G97" s="42"/>
      <c r="H97" s="42"/>
      <c r="I97" s="55"/>
      <c r="J97" s="74"/>
      <c r="K97" s="55"/>
      <c r="L97" s="55"/>
    </row>
    <row r="98" spans="1:12" s="5" customFormat="1" ht="51.75" hidden="1" customHeight="1" x14ac:dyDescent="0.3">
      <c r="A98" s="3"/>
      <c r="B98" s="34"/>
      <c r="C98" s="41"/>
      <c r="D98" s="55"/>
      <c r="E98" s="55"/>
      <c r="F98" s="56"/>
      <c r="G98" s="42"/>
      <c r="H98" s="42"/>
      <c r="I98" s="55"/>
      <c r="J98" s="74"/>
      <c r="K98" s="55"/>
      <c r="L98" s="55"/>
    </row>
    <row r="99" spans="1:12" s="5" customFormat="1" ht="127.5" customHeight="1" x14ac:dyDescent="0.4">
      <c r="A99" s="3"/>
      <c r="B99" s="94" t="s">
        <v>76</v>
      </c>
      <c r="C99" s="94"/>
      <c r="D99" s="94"/>
      <c r="E99" s="94"/>
      <c r="F99" s="94"/>
      <c r="G99" s="94"/>
      <c r="H99" s="57"/>
      <c r="I99" s="57"/>
      <c r="J99" s="75" t="s">
        <v>77</v>
      </c>
      <c r="K99" s="75"/>
      <c r="L99" s="75"/>
    </row>
    <row r="100" spans="1:12" s="5" customFormat="1" ht="31.5" customHeight="1" x14ac:dyDescent="0.3">
      <c r="A100" s="3"/>
      <c r="B100" s="18"/>
      <c r="C100" s="17"/>
      <c r="D100" s="11"/>
      <c r="E100" s="11"/>
      <c r="F100" s="22"/>
      <c r="G100" s="12"/>
      <c r="H100" s="12"/>
      <c r="I100" s="38"/>
      <c r="J100" s="74"/>
      <c r="K100" s="38"/>
      <c r="L100" s="38"/>
    </row>
    <row r="101" spans="1:12" s="5" customFormat="1" ht="31.5" customHeight="1" x14ac:dyDescent="0.3">
      <c r="A101" s="3"/>
      <c r="B101" s="18"/>
      <c r="C101" s="17"/>
      <c r="D101" s="11"/>
      <c r="E101" s="11"/>
      <c r="F101" s="22"/>
      <c r="G101" s="12"/>
      <c r="H101" s="12"/>
      <c r="I101" s="38"/>
      <c r="J101" s="74"/>
      <c r="K101" s="38"/>
      <c r="L101" s="38"/>
    </row>
    <row r="102" spans="1:12" s="5" customFormat="1" ht="31.5" customHeight="1" x14ac:dyDescent="0.3">
      <c r="A102" s="3"/>
      <c r="B102" s="18"/>
      <c r="C102" s="17"/>
      <c r="D102" s="11"/>
      <c r="E102" s="11"/>
      <c r="F102" s="22"/>
      <c r="G102" s="12"/>
      <c r="H102" s="37"/>
      <c r="I102" s="38"/>
      <c r="J102" s="74"/>
      <c r="K102" s="38"/>
      <c r="L102" s="38"/>
    </row>
    <row r="103" spans="1:12" s="5" customFormat="1" ht="54.75" customHeight="1" x14ac:dyDescent="0.3">
      <c r="A103" s="3"/>
      <c r="B103" s="18"/>
      <c r="C103" s="17"/>
      <c r="D103" s="11"/>
      <c r="E103" s="11"/>
      <c r="F103" s="22"/>
      <c r="G103" s="12"/>
      <c r="H103" s="12"/>
      <c r="I103" s="38"/>
      <c r="J103" s="74"/>
      <c r="K103" s="38"/>
      <c r="L103" s="38"/>
    </row>
    <row r="104" spans="1:12" s="5" customFormat="1" ht="115.5" customHeight="1" x14ac:dyDescent="0.3">
      <c r="A104" s="3"/>
      <c r="B104" s="18"/>
      <c r="C104" s="17"/>
      <c r="D104" s="11"/>
      <c r="E104" s="11"/>
      <c r="F104" s="22"/>
      <c r="G104" s="12"/>
      <c r="H104" s="12"/>
      <c r="I104" s="38"/>
      <c r="J104" s="74"/>
      <c r="K104" s="38"/>
      <c r="L104" s="38"/>
    </row>
    <row r="105" spans="1:12" s="5" customFormat="1" ht="31.5" customHeight="1" x14ac:dyDescent="0.3">
      <c r="A105" s="3"/>
      <c r="B105" s="18"/>
      <c r="C105" s="17"/>
      <c r="D105" s="11"/>
      <c r="E105" s="11"/>
      <c r="F105" s="22"/>
      <c r="G105" s="12"/>
      <c r="H105" s="12"/>
      <c r="I105" s="38"/>
      <c r="J105" s="74"/>
      <c r="K105" s="38"/>
      <c r="L105" s="38"/>
    </row>
    <row r="106" spans="1:12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12"/>
      <c r="I106" s="38"/>
      <c r="J106" s="74"/>
      <c r="K106" s="38"/>
      <c r="L106" s="38"/>
    </row>
    <row r="107" spans="1:12" s="5" customFormat="1" ht="31.5" customHeight="1" x14ac:dyDescent="0.3">
      <c r="A107" s="3"/>
      <c r="B107" s="18"/>
      <c r="C107" s="17"/>
      <c r="D107" s="11"/>
      <c r="E107" s="11"/>
      <c r="F107" s="22"/>
      <c r="G107" s="12"/>
      <c r="H107" s="12"/>
      <c r="I107" s="38"/>
      <c r="J107" s="74"/>
      <c r="K107" s="38"/>
      <c r="L107" s="38"/>
    </row>
    <row r="108" spans="1:12" s="5" customFormat="1" ht="31.5" customHeight="1" x14ac:dyDescent="0.3">
      <c r="A108" s="3"/>
      <c r="B108" s="18"/>
      <c r="C108" s="17"/>
      <c r="D108" s="11"/>
      <c r="E108" s="11"/>
      <c r="F108" s="22"/>
      <c r="G108" s="12"/>
      <c r="H108" s="12"/>
      <c r="I108" s="38"/>
      <c r="J108" s="74"/>
      <c r="K108" s="38"/>
      <c r="L108" s="38"/>
    </row>
    <row r="109" spans="1:12" s="5" customFormat="1" ht="31.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8"/>
      <c r="J109" s="74"/>
      <c r="K109" s="38"/>
      <c r="L109" s="38"/>
    </row>
    <row r="110" spans="1:12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74"/>
      <c r="K110" s="38"/>
      <c r="L110" s="38"/>
    </row>
    <row r="111" spans="1:12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74"/>
      <c r="K111" s="38"/>
      <c r="L111" s="38"/>
    </row>
    <row r="112" spans="1:12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8"/>
      <c r="J112" s="74"/>
      <c r="K112" s="38"/>
      <c r="L112" s="38"/>
    </row>
    <row r="113" spans="1:12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74"/>
      <c r="K113" s="38"/>
      <c r="L113" s="38"/>
    </row>
    <row r="114" spans="1:12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74"/>
      <c r="K114" s="38"/>
      <c r="L114" s="38"/>
    </row>
    <row r="115" spans="1:12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74"/>
      <c r="K115" s="38"/>
      <c r="L115" s="38"/>
    </row>
    <row r="116" spans="1:12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74"/>
      <c r="K116" s="38"/>
      <c r="L116" s="38"/>
    </row>
    <row r="117" spans="1:12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74"/>
      <c r="K117" s="38"/>
      <c r="L117" s="38"/>
    </row>
    <row r="118" spans="1:12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74"/>
      <c r="K118" s="38"/>
      <c r="L118" s="38"/>
    </row>
    <row r="119" spans="1:12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74"/>
      <c r="K119" s="38"/>
      <c r="L119" s="38"/>
    </row>
    <row r="120" spans="1:12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74"/>
      <c r="K120" s="38"/>
      <c r="L120" s="38"/>
    </row>
    <row r="121" spans="1:12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74"/>
      <c r="K121" s="38"/>
      <c r="L121" s="38"/>
    </row>
    <row r="122" spans="1:12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74"/>
      <c r="K122" s="38"/>
      <c r="L122" s="38"/>
    </row>
    <row r="123" spans="1:12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74"/>
      <c r="K123" s="38"/>
      <c r="L123" s="38"/>
    </row>
    <row r="124" spans="1:12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74"/>
      <c r="K124" s="38"/>
      <c r="L124" s="38"/>
    </row>
    <row r="125" spans="1:12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74"/>
      <c r="K125" s="38"/>
      <c r="L125" s="38"/>
    </row>
    <row r="126" spans="1:12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74"/>
      <c r="K126" s="38"/>
      <c r="L126" s="38"/>
    </row>
    <row r="127" spans="1:12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74"/>
      <c r="K127" s="38"/>
      <c r="L127" s="38"/>
    </row>
    <row r="128" spans="1:12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74"/>
      <c r="K128" s="38"/>
      <c r="L128" s="38"/>
    </row>
    <row r="129" spans="1:12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74"/>
      <c r="K129" s="38"/>
      <c r="L129" s="38"/>
    </row>
    <row r="130" spans="1:12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74"/>
      <c r="K130" s="38"/>
      <c r="L130" s="38"/>
    </row>
    <row r="131" spans="1:12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74"/>
      <c r="K131" s="38"/>
      <c r="L131" s="38"/>
    </row>
    <row r="132" spans="1:12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74"/>
      <c r="K132" s="38"/>
      <c r="L132" s="38"/>
    </row>
    <row r="133" spans="1:12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74"/>
      <c r="K133" s="38"/>
      <c r="L133" s="38"/>
    </row>
    <row r="134" spans="1:12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74"/>
      <c r="K134" s="38"/>
      <c r="L134" s="38"/>
    </row>
    <row r="135" spans="1:12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74"/>
      <c r="K135" s="38"/>
      <c r="L135" s="38"/>
    </row>
    <row r="136" spans="1:12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74"/>
      <c r="K136" s="38"/>
      <c r="L136" s="38"/>
    </row>
    <row r="137" spans="1:12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74"/>
      <c r="K137" s="38"/>
      <c r="L137" s="38"/>
    </row>
    <row r="138" spans="1:12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74"/>
      <c r="K138" s="38"/>
      <c r="L138" s="38"/>
    </row>
    <row r="139" spans="1:12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74"/>
      <c r="K139" s="38"/>
      <c r="L139" s="38"/>
    </row>
    <row r="140" spans="1:12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74"/>
      <c r="K140" s="38"/>
      <c r="L140" s="38"/>
    </row>
    <row r="141" spans="1:12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74"/>
      <c r="K141" s="38"/>
      <c r="L141" s="38"/>
    </row>
    <row r="142" spans="1:12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74"/>
      <c r="K142" s="38"/>
      <c r="L142" s="38"/>
    </row>
    <row r="143" spans="1:12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74"/>
      <c r="K143" s="38"/>
      <c r="L143" s="38"/>
    </row>
    <row r="144" spans="1:12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74"/>
      <c r="K144" s="38"/>
      <c r="L144" s="38"/>
    </row>
    <row r="145" spans="1:12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74"/>
      <c r="K145" s="38"/>
      <c r="L145" s="38"/>
    </row>
    <row r="146" spans="1:12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74"/>
      <c r="K146" s="38"/>
      <c r="L146" s="38"/>
    </row>
    <row r="147" spans="1:12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74"/>
      <c r="K147" s="38"/>
      <c r="L147" s="38"/>
    </row>
    <row r="148" spans="1:12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74"/>
      <c r="K148" s="38"/>
      <c r="L148" s="38"/>
    </row>
    <row r="149" spans="1:12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74"/>
      <c r="K149" s="38"/>
      <c r="L149" s="38"/>
    </row>
    <row r="150" spans="1:12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74"/>
      <c r="K150" s="38"/>
      <c r="L150" s="38"/>
    </row>
    <row r="151" spans="1:12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74"/>
      <c r="K151" s="38"/>
      <c r="L151" s="38"/>
    </row>
    <row r="152" spans="1:12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74"/>
      <c r="K152" s="38"/>
      <c r="L152" s="38"/>
    </row>
    <row r="153" spans="1:12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74"/>
      <c r="K153" s="38"/>
      <c r="L153" s="38"/>
    </row>
    <row r="154" spans="1:12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74"/>
      <c r="K154" s="38"/>
      <c r="L154" s="38"/>
    </row>
    <row r="155" spans="1:12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74"/>
      <c r="K155" s="38"/>
      <c r="L155" s="38"/>
    </row>
    <row r="156" spans="1:12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74"/>
      <c r="K156" s="38"/>
      <c r="L156" s="38"/>
    </row>
    <row r="157" spans="1:12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74"/>
      <c r="K157" s="38"/>
      <c r="L157" s="38"/>
    </row>
    <row r="158" spans="1:12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74"/>
      <c r="K158" s="38"/>
      <c r="L158" s="38"/>
    </row>
    <row r="159" spans="1:12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74"/>
      <c r="K159" s="38"/>
      <c r="L159" s="38"/>
    </row>
    <row r="160" spans="1:12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74"/>
      <c r="K160" s="38"/>
      <c r="L160" s="38"/>
    </row>
    <row r="161" spans="1:12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74"/>
      <c r="K161" s="38"/>
      <c r="L161" s="38"/>
    </row>
    <row r="162" spans="1:12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74"/>
      <c r="K162" s="38"/>
      <c r="L162" s="38"/>
    </row>
    <row r="163" spans="1:12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74"/>
      <c r="K163" s="38"/>
      <c r="L163" s="38"/>
    </row>
    <row r="164" spans="1:12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74"/>
      <c r="K164" s="38"/>
      <c r="L164" s="38"/>
    </row>
    <row r="165" spans="1:12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74"/>
      <c r="K165" s="38"/>
      <c r="L165" s="38"/>
    </row>
    <row r="166" spans="1:12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74"/>
      <c r="K166" s="38"/>
      <c r="L166" s="38"/>
    </row>
    <row r="167" spans="1:12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74"/>
      <c r="K167" s="38"/>
      <c r="L167" s="38"/>
    </row>
    <row r="168" spans="1:12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74"/>
      <c r="K168" s="38"/>
      <c r="L168" s="38"/>
    </row>
    <row r="169" spans="1:12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74"/>
      <c r="K169" s="38"/>
      <c r="L169" s="38"/>
    </row>
    <row r="170" spans="1:12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74"/>
      <c r="K170" s="38"/>
      <c r="L170" s="38"/>
    </row>
    <row r="171" spans="1:12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74"/>
      <c r="K171" s="38"/>
      <c r="L171" s="38"/>
    </row>
    <row r="172" spans="1:12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74"/>
      <c r="K172" s="38"/>
      <c r="L172" s="38"/>
    </row>
    <row r="173" spans="1:12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74"/>
      <c r="K173" s="38"/>
      <c r="L173" s="38"/>
    </row>
    <row r="174" spans="1:12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74"/>
      <c r="K174" s="38"/>
      <c r="L174" s="38"/>
    </row>
    <row r="175" spans="1:12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74"/>
      <c r="K175" s="38"/>
      <c r="L175" s="38"/>
    </row>
    <row r="176" spans="1:12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74"/>
      <c r="K176" s="38"/>
      <c r="L176" s="38"/>
    </row>
    <row r="177" spans="1:12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74"/>
      <c r="K177" s="38"/>
      <c r="L177" s="38"/>
    </row>
    <row r="178" spans="1:12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74"/>
      <c r="K178" s="38"/>
      <c r="L178" s="38"/>
    </row>
    <row r="179" spans="1:12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74"/>
      <c r="K179" s="38"/>
      <c r="L179" s="38"/>
    </row>
    <row r="180" spans="1:12" s="6" customFormat="1" ht="47.1" customHeight="1" x14ac:dyDescent="0.3">
      <c r="A180" s="2"/>
      <c r="B180" s="18"/>
      <c r="C180" s="17"/>
      <c r="D180" s="11"/>
      <c r="E180" s="11"/>
      <c r="F180" s="22"/>
      <c r="G180" s="12"/>
      <c r="H180" s="12"/>
      <c r="I180" s="38"/>
      <c r="J180" s="74"/>
      <c r="K180" s="38"/>
      <c r="L180" s="38"/>
    </row>
    <row r="181" spans="1:12" s="6" customFormat="1" ht="47.1" customHeight="1" x14ac:dyDescent="0.3">
      <c r="A181" s="2"/>
      <c r="B181" s="18"/>
      <c r="C181" s="17"/>
      <c r="D181" s="11"/>
      <c r="E181" s="11"/>
      <c r="F181" s="22"/>
      <c r="G181" s="12"/>
      <c r="H181" s="12"/>
      <c r="I181" s="38"/>
      <c r="J181" s="74"/>
      <c r="K181" s="38"/>
      <c r="L181" s="38"/>
    </row>
    <row r="182" spans="1:12" s="6" customFormat="1" ht="47.1" customHeight="1" x14ac:dyDescent="0.3">
      <c r="A182" s="2"/>
      <c r="B182" s="18"/>
      <c r="C182" s="17"/>
      <c r="D182" s="11"/>
      <c r="E182" s="11"/>
      <c r="F182" s="22"/>
      <c r="G182" s="12"/>
      <c r="H182" s="12"/>
      <c r="I182" s="38"/>
      <c r="J182" s="74"/>
      <c r="K182" s="38"/>
      <c r="L182" s="38"/>
    </row>
    <row r="183" spans="1:12" s="6" customFormat="1" ht="47.1" customHeight="1" x14ac:dyDescent="0.3">
      <c r="A183" s="2"/>
      <c r="B183" s="18"/>
      <c r="C183" s="17"/>
      <c r="D183" s="11"/>
      <c r="E183" s="11"/>
      <c r="F183" s="22"/>
      <c r="G183" s="12"/>
      <c r="H183" s="12"/>
      <c r="I183" s="38"/>
      <c r="J183" s="74"/>
      <c r="K183" s="38"/>
      <c r="L183" s="38"/>
    </row>
    <row r="184" spans="1:12" s="6" customFormat="1" ht="47.1" customHeight="1" x14ac:dyDescent="0.3">
      <c r="A184" s="2"/>
      <c r="B184" s="18"/>
      <c r="C184" s="17"/>
      <c r="D184" s="11"/>
      <c r="E184" s="11"/>
      <c r="F184" s="22"/>
      <c r="G184" s="12"/>
      <c r="H184" s="12"/>
      <c r="I184" s="38"/>
      <c r="J184" s="74"/>
      <c r="K184" s="38"/>
      <c r="L184" s="38"/>
    </row>
    <row r="185" spans="1:12" s="6" customFormat="1" ht="31.5" customHeight="1" x14ac:dyDescent="0.3">
      <c r="A185" s="2"/>
      <c r="B185" s="18"/>
      <c r="C185" s="17"/>
      <c r="D185" s="11"/>
      <c r="E185" s="11"/>
      <c r="F185" s="22"/>
      <c r="G185" s="12"/>
      <c r="H185" s="12"/>
      <c r="I185" s="38"/>
      <c r="J185" s="74"/>
      <c r="K185" s="38"/>
      <c r="L185" s="38"/>
    </row>
    <row r="186" spans="1:12" s="6" customFormat="1" ht="31.5" customHeight="1" x14ac:dyDescent="0.3">
      <c r="A186" s="2"/>
      <c r="B186" s="18"/>
      <c r="C186" s="17"/>
      <c r="D186" s="11"/>
      <c r="E186" s="11"/>
      <c r="F186" s="22"/>
      <c r="G186" s="12"/>
      <c r="H186" s="12"/>
      <c r="I186" s="38"/>
      <c r="J186" s="74"/>
      <c r="K186" s="38"/>
      <c r="L186" s="38"/>
    </row>
    <row r="187" spans="1:12" s="6" customFormat="1" ht="31.5" customHeight="1" x14ac:dyDescent="0.3">
      <c r="A187" s="2"/>
      <c r="B187" s="18"/>
      <c r="C187" s="17"/>
      <c r="D187" s="11"/>
      <c r="E187" s="11"/>
      <c r="F187" s="22"/>
      <c r="G187" s="12"/>
      <c r="H187" s="12"/>
      <c r="I187" s="38"/>
      <c r="J187" s="74"/>
      <c r="K187" s="38"/>
      <c r="L187" s="38"/>
    </row>
    <row r="188" spans="1:12" s="6" customFormat="1" ht="31.5" customHeight="1" x14ac:dyDescent="0.3">
      <c r="A188" s="2"/>
      <c r="B188" s="18"/>
      <c r="C188" s="17"/>
      <c r="D188" s="11"/>
      <c r="E188" s="11"/>
      <c r="F188" s="22"/>
      <c r="G188" s="12"/>
      <c r="H188" s="12"/>
      <c r="I188" s="38"/>
      <c r="J188" s="74"/>
      <c r="K188" s="38"/>
      <c r="L188" s="38"/>
    </row>
    <row r="189" spans="1:12" s="6" customFormat="1" ht="148.5" customHeight="1" x14ac:dyDescent="0.3">
      <c r="A189" s="2"/>
      <c r="B189" s="18"/>
      <c r="C189" s="17"/>
      <c r="D189" s="11"/>
      <c r="E189" s="11"/>
      <c r="F189" s="22"/>
      <c r="G189" s="12"/>
      <c r="H189" s="12"/>
      <c r="I189" s="38"/>
      <c r="J189" s="74"/>
      <c r="K189" s="38"/>
      <c r="L189" s="38"/>
    </row>
    <row r="190" spans="1:12" s="6" customFormat="1" ht="42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74"/>
      <c r="K190" s="38"/>
      <c r="L190" s="38"/>
    </row>
    <row r="191" spans="1:12" s="6" customFormat="1" ht="42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74"/>
      <c r="K191" s="38"/>
      <c r="L191" s="38"/>
    </row>
    <row r="192" spans="1:12" s="6" customFormat="1" ht="42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74"/>
      <c r="K192" s="38"/>
      <c r="L192" s="38"/>
    </row>
    <row r="193" spans="1:12" s="6" customFormat="1" ht="42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74"/>
      <c r="K193" s="38"/>
      <c r="L193" s="38"/>
    </row>
    <row r="194" spans="1:12" s="6" customFormat="1" ht="42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74"/>
      <c r="K194" s="38"/>
      <c r="L194" s="38"/>
    </row>
    <row r="195" spans="1:12" s="6" customFormat="1" ht="42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74"/>
      <c r="K195" s="38"/>
      <c r="L195" s="38"/>
    </row>
    <row r="196" spans="1:12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74"/>
      <c r="K196" s="38"/>
      <c r="L196" s="38"/>
    </row>
    <row r="197" spans="1:12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74"/>
      <c r="K197" s="38"/>
      <c r="L197" s="38"/>
    </row>
    <row r="198" spans="1:12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74"/>
      <c r="K198" s="38"/>
      <c r="L198" s="38"/>
    </row>
    <row r="199" spans="1:12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74"/>
      <c r="K199" s="38"/>
      <c r="L199" s="38"/>
    </row>
    <row r="200" spans="1:12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74"/>
      <c r="K200" s="38"/>
      <c r="L200" s="38"/>
    </row>
    <row r="201" spans="1:12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74"/>
      <c r="K201" s="38"/>
      <c r="L201" s="38"/>
    </row>
    <row r="202" spans="1:12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74"/>
      <c r="K202" s="38"/>
      <c r="L202" s="38"/>
    </row>
    <row r="203" spans="1:12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74"/>
      <c r="K203" s="38"/>
      <c r="L203" s="38"/>
    </row>
    <row r="204" spans="1:12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74"/>
      <c r="K204" s="38"/>
      <c r="L204" s="38"/>
    </row>
    <row r="205" spans="1:12" s="6" customFormat="1" ht="45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74"/>
      <c r="K205" s="38"/>
      <c r="L205" s="38"/>
    </row>
    <row r="206" spans="1:12" s="7" customFormat="1" ht="45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74"/>
      <c r="K206" s="38"/>
      <c r="L206" s="38"/>
    </row>
    <row r="207" spans="1:12" s="7" customFormat="1" ht="45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74"/>
      <c r="K207" s="38"/>
      <c r="L207" s="38"/>
    </row>
    <row r="208" spans="1:12" s="7" customFormat="1" ht="45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74"/>
      <c r="K208" s="38"/>
      <c r="L208" s="38"/>
    </row>
    <row r="209" spans="1:12" s="7" customFormat="1" ht="69.75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74"/>
      <c r="K209" s="38"/>
      <c r="L209" s="38"/>
    </row>
    <row r="210" spans="1:12" s="6" customFormat="1" ht="31.5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74"/>
      <c r="K210" s="38"/>
      <c r="L210" s="38"/>
    </row>
    <row r="211" spans="1:12" s="6" customFormat="1" ht="31.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74"/>
      <c r="K211" s="38"/>
      <c r="L211" s="38"/>
    </row>
    <row r="212" spans="1:12" s="6" customFormat="1" ht="31.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74"/>
      <c r="K212" s="38"/>
      <c r="L212" s="38"/>
    </row>
    <row r="213" spans="1:12" s="6" customFormat="1" ht="31.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74"/>
      <c r="K213" s="38"/>
      <c r="L213" s="38"/>
    </row>
    <row r="214" spans="1:12" s="6" customFormat="1" ht="31.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74"/>
      <c r="K214" s="38"/>
      <c r="L214" s="38"/>
    </row>
    <row r="215" spans="1:12" s="6" customFormat="1" ht="31.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74"/>
      <c r="K215" s="38"/>
      <c r="L215" s="38"/>
    </row>
    <row r="216" spans="1:12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74"/>
      <c r="K216" s="38"/>
      <c r="L216" s="38"/>
    </row>
    <row r="217" spans="1:12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74"/>
      <c r="K217" s="38"/>
      <c r="L217" s="38"/>
    </row>
    <row r="218" spans="1:12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74"/>
      <c r="K218" s="38"/>
      <c r="L218" s="38"/>
    </row>
    <row r="219" spans="1:12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74"/>
      <c r="K219" s="38"/>
      <c r="L219" s="38"/>
    </row>
    <row r="220" spans="1:12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74"/>
      <c r="K220" s="38"/>
      <c r="L220" s="38"/>
    </row>
    <row r="221" spans="1:12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74"/>
      <c r="K221" s="38"/>
      <c r="L221" s="38"/>
    </row>
    <row r="222" spans="1:12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74"/>
      <c r="K222" s="38"/>
      <c r="L222" s="38"/>
    </row>
    <row r="223" spans="1:12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74"/>
      <c r="K223" s="38"/>
      <c r="L223" s="38"/>
    </row>
    <row r="224" spans="1:12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74"/>
      <c r="K224" s="38"/>
      <c r="L224" s="38"/>
    </row>
    <row r="225" spans="1:12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74"/>
      <c r="K225" s="38"/>
      <c r="L225" s="38"/>
    </row>
    <row r="226" spans="1:12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74"/>
      <c r="K226" s="38"/>
      <c r="L226" s="38"/>
    </row>
    <row r="227" spans="1:12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74"/>
      <c r="K227" s="38"/>
      <c r="L227" s="38"/>
    </row>
    <row r="228" spans="1:12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74"/>
      <c r="K228" s="38"/>
      <c r="L228" s="38"/>
    </row>
    <row r="229" spans="1:12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74"/>
      <c r="K229" s="38"/>
      <c r="L229" s="38"/>
    </row>
    <row r="230" spans="1:12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74"/>
      <c r="K230" s="38"/>
      <c r="L230" s="38"/>
    </row>
    <row r="231" spans="1:12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74"/>
      <c r="K231" s="38"/>
      <c r="L231" s="38"/>
    </row>
    <row r="232" spans="1:12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74"/>
      <c r="K232" s="38"/>
      <c r="L232" s="38"/>
    </row>
    <row r="233" spans="1:12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74"/>
      <c r="K233" s="38"/>
      <c r="L233" s="38"/>
    </row>
    <row r="234" spans="1:12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74"/>
      <c r="K234" s="38"/>
      <c r="L234" s="38"/>
    </row>
    <row r="235" spans="1:12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74"/>
      <c r="K235" s="38"/>
      <c r="L235" s="38"/>
    </row>
    <row r="236" spans="1:12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74"/>
      <c r="K236" s="38"/>
      <c r="L236" s="38"/>
    </row>
    <row r="237" spans="1:12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74"/>
      <c r="K237" s="38"/>
      <c r="L237" s="38"/>
    </row>
    <row r="238" spans="1:12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74"/>
      <c r="K238" s="38"/>
      <c r="L238" s="38"/>
    </row>
    <row r="239" spans="1:12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74"/>
      <c r="K239" s="38"/>
      <c r="L239" s="38"/>
    </row>
    <row r="240" spans="1:12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74"/>
      <c r="K240" s="38"/>
      <c r="L240" s="38"/>
    </row>
    <row r="241" spans="1:12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74"/>
      <c r="K241" s="38"/>
      <c r="L241" s="38"/>
    </row>
    <row r="242" spans="1:12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74"/>
      <c r="K242" s="38"/>
      <c r="L242" s="38"/>
    </row>
    <row r="243" spans="1:12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74"/>
      <c r="K243" s="38"/>
      <c r="L243" s="38"/>
    </row>
    <row r="244" spans="1:12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74"/>
      <c r="K244" s="38"/>
      <c r="L244" s="38"/>
    </row>
    <row r="245" spans="1:12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74"/>
      <c r="K245" s="38"/>
      <c r="L245" s="38"/>
    </row>
    <row r="246" spans="1:12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74"/>
      <c r="K246" s="38"/>
      <c r="L246" s="38"/>
    </row>
    <row r="247" spans="1:12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74"/>
      <c r="K247" s="38"/>
      <c r="L247" s="38"/>
    </row>
    <row r="248" spans="1:12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74"/>
      <c r="K248" s="38"/>
      <c r="L248" s="38"/>
    </row>
    <row r="249" spans="1:12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74"/>
      <c r="K249" s="38"/>
      <c r="L249" s="38"/>
    </row>
    <row r="250" spans="1:12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74"/>
      <c r="K250" s="38"/>
      <c r="L250" s="38"/>
    </row>
    <row r="251" spans="1:12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74"/>
      <c r="K251" s="38"/>
      <c r="L251" s="38"/>
    </row>
    <row r="252" spans="1:12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74"/>
      <c r="K252" s="38"/>
      <c r="L252" s="38"/>
    </row>
    <row r="253" spans="1:12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74"/>
      <c r="K253" s="38"/>
      <c r="L253" s="38"/>
    </row>
    <row r="254" spans="1:12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74"/>
      <c r="K254" s="38"/>
      <c r="L254" s="38"/>
    </row>
    <row r="255" spans="1:12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74"/>
      <c r="K255" s="38"/>
      <c r="L255" s="38"/>
    </row>
    <row r="256" spans="1:12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74"/>
      <c r="K256" s="38"/>
      <c r="L256" s="38"/>
    </row>
    <row r="257" spans="1:12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74"/>
      <c r="K257" s="38"/>
      <c r="L257" s="38"/>
    </row>
    <row r="258" spans="1:12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74"/>
      <c r="K258" s="38"/>
      <c r="L258" s="38"/>
    </row>
    <row r="259" spans="1:12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74"/>
      <c r="K259" s="38"/>
      <c r="L259" s="38"/>
    </row>
    <row r="260" spans="1:12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74"/>
      <c r="K260" s="38"/>
      <c r="L260" s="38"/>
    </row>
    <row r="261" spans="1:12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74"/>
      <c r="K261" s="38"/>
      <c r="L261" s="38"/>
    </row>
    <row r="262" spans="1:12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74"/>
      <c r="K262" s="38"/>
      <c r="L262" s="38"/>
    </row>
    <row r="263" spans="1:12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74"/>
      <c r="K263" s="38"/>
      <c r="L263" s="38"/>
    </row>
    <row r="264" spans="1:12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74"/>
      <c r="K264" s="38"/>
      <c r="L264" s="38"/>
    </row>
    <row r="265" spans="1:12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74"/>
      <c r="K265" s="38"/>
      <c r="L265" s="38"/>
    </row>
    <row r="266" spans="1:12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74"/>
      <c r="K266" s="38"/>
      <c r="L266" s="38"/>
    </row>
    <row r="267" spans="1:12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74"/>
      <c r="K267" s="38"/>
      <c r="L267" s="38"/>
    </row>
    <row r="268" spans="1:12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74"/>
      <c r="K268" s="38"/>
      <c r="L268" s="38"/>
    </row>
    <row r="269" spans="1:12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74"/>
      <c r="K269" s="38"/>
      <c r="L269" s="38"/>
    </row>
    <row r="270" spans="1:12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74"/>
      <c r="K270" s="38"/>
      <c r="L270" s="38"/>
    </row>
    <row r="271" spans="1:12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74"/>
      <c r="K271" s="38"/>
      <c r="L271" s="38"/>
    </row>
    <row r="272" spans="1:12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74"/>
      <c r="K272" s="38"/>
      <c r="L272" s="38"/>
    </row>
    <row r="273" spans="1:12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74"/>
      <c r="K273" s="38"/>
      <c r="L273" s="38"/>
    </row>
    <row r="274" spans="1:12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74"/>
      <c r="K274" s="38"/>
      <c r="L274" s="38"/>
    </row>
    <row r="275" spans="1:12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74"/>
      <c r="K275" s="38"/>
      <c r="L275" s="38"/>
    </row>
    <row r="276" spans="1:12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74"/>
      <c r="K276" s="38"/>
      <c r="L276" s="38"/>
    </row>
    <row r="277" spans="1:12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74"/>
      <c r="K277" s="38"/>
      <c r="L277" s="38"/>
    </row>
    <row r="278" spans="1:12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74"/>
      <c r="K278" s="38"/>
      <c r="L278" s="38"/>
    </row>
    <row r="279" spans="1:12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74"/>
      <c r="K279" s="38"/>
      <c r="L279" s="38"/>
    </row>
    <row r="280" spans="1:12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74"/>
      <c r="K280" s="38"/>
      <c r="L280" s="38"/>
    </row>
    <row r="281" spans="1:12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74"/>
      <c r="K281" s="38"/>
      <c r="L281" s="38"/>
    </row>
    <row r="282" spans="1:12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74"/>
      <c r="K282" s="38"/>
      <c r="L282" s="38"/>
    </row>
    <row r="283" spans="1:12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74"/>
      <c r="K283" s="38"/>
      <c r="L283" s="38"/>
    </row>
    <row r="284" spans="1:12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74"/>
      <c r="K284" s="38"/>
      <c r="L284" s="38"/>
    </row>
    <row r="285" spans="1:12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74"/>
      <c r="K285" s="38"/>
      <c r="L285" s="38"/>
    </row>
    <row r="286" spans="1:12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74"/>
      <c r="K286" s="38"/>
      <c r="L286" s="38"/>
    </row>
    <row r="287" spans="1:12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74"/>
      <c r="K287" s="38"/>
      <c r="L287" s="38"/>
    </row>
    <row r="288" spans="1:12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74"/>
      <c r="K288" s="38"/>
      <c r="L288" s="38"/>
    </row>
    <row r="289" spans="1:12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74"/>
      <c r="K289" s="38"/>
      <c r="L289" s="38"/>
    </row>
    <row r="290" spans="1:12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74"/>
      <c r="K290" s="38"/>
      <c r="L290" s="38"/>
    </row>
    <row r="291" spans="1:12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74"/>
      <c r="K291" s="38"/>
      <c r="L291" s="38"/>
    </row>
    <row r="292" spans="1:12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74"/>
      <c r="K292" s="38"/>
      <c r="L292" s="38"/>
    </row>
    <row r="293" spans="1:12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74"/>
      <c r="K293" s="38"/>
      <c r="L293" s="38"/>
    </row>
    <row r="294" spans="1:12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74"/>
      <c r="K294" s="38"/>
      <c r="L294" s="38"/>
    </row>
    <row r="295" spans="1:12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74"/>
      <c r="K295" s="38"/>
      <c r="L295" s="38"/>
    </row>
    <row r="296" spans="1:12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74"/>
      <c r="K296" s="38"/>
      <c r="L296" s="38"/>
    </row>
    <row r="297" spans="1:12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74"/>
      <c r="K297" s="38"/>
      <c r="L297" s="38"/>
    </row>
    <row r="298" spans="1:12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74"/>
      <c r="K298" s="38"/>
      <c r="L298" s="38"/>
    </row>
    <row r="299" spans="1:12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74"/>
      <c r="K299" s="38"/>
      <c r="L299" s="38"/>
    </row>
    <row r="300" spans="1:12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74"/>
      <c r="K300" s="38"/>
      <c r="L300" s="38"/>
    </row>
    <row r="301" spans="1:12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74"/>
      <c r="K301" s="38"/>
      <c r="L301" s="38"/>
    </row>
    <row r="302" spans="1:12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74"/>
      <c r="K302" s="38"/>
      <c r="L302" s="38"/>
    </row>
    <row r="303" spans="1:12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74"/>
      <c r="K303" s="38"/>
      <c r="L303" s="38"/>
    </row>
    <row r="304" spans="1:12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74"/>
      <c r="K304" s="38"/>
      <c r="L304" s="38"/>
    </row>
    <row r="305" spans="1:12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74"/>
      <c r="K305" s="38"/>
      <c r="L305" s="38"/>
    </row>
    <row r="306" spans="1:12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74"/>
      <c r="K306" s="38"/>
      <c r="L306" s="38"/>
    </row>
    <row r="307" spans="1:12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74"/>
      <c r="K307" s="38"/>
      <c r="L307" s="38"/>
    </row>
    <row r="308" spans="1:12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74"/>
      <c r="K308" s="38"/>
      <c r="L308" s="38"/>
    </row>
    <row r="309" spans="1:12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74"/>
      <c r="K309" s="38"/>
      <c r="L309" s="38"/>
    </row>
    <row r="310" spans="1:12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74"/>
      <c r="K310" s="38"/>
      <c r="L310" s="38"/>
    </row>
    <row r="311" spans="1:12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74"/>
      <c r="K311" s="38"/>
      <c r="L311" s="38"/>
    </row>
    <row r="312" spans="1:12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74"/>
      <c r="K312" s="38"/>
      <c r="L312" s="38"/>
    </row>
    <row r="313" spans="1:12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74"/>
      <c r="K313" s="38"/>
      <c r="L313" s="38"/>
    </row>
    <row r="314" spans="1:12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74"/>
      <c r="K314" s="38"/>
      <c r="L314" s="38"/>
    </row>
    <row r="315" spans="1:12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74"/>
      <c r="K315" s="38"/>
      <c r="L315" s="38"/>
    </row>
    <row r="316" spans="1:12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74"/>
      <c r="K316" s="38"/>
      <c r="L316" s="38"/>
    </row>
    <row r="317" spans="1:12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74"/>
      <c r="K317" s="38"/>
      <c r="L317" s="38"/>
    </row>
    <row r="318" spans="1:12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74"/>
      <c r="K318" s="38"/>
      <c r="L318" s="38"/>
    </row>
    <row r="319" spans="1:12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74"/>
      <c r="K319" s="38"/>
      <c r="L319" s="38"/>
    </row>
    <row r="320" spans="1:12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74"/>
      <c r="K320" s="38"/>
      <c r="L320" s="38"/>
    </row>
    <row r="321" spans="1:12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74"/>
      <c r="K321" s="38"/>
      <c r="L321" s="38"/>
    </row>
    <row r="322" spans="1:12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74"/>
      <c r="K322" s="38"/>
      <c r="L322" s="38"/>
    </row>
    <row r="323" spans="1:12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74"/>
      <c r="K323" s="38"/>
      <c r="L323" s="38"/>
    </row>
    <row r="324" spans="1:12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74"/>
      <c r="K324" s="38"/>
      <c r="L324" s="38"/>
    </row>
    <row r="325" spans="1:12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74"/>
      <c r="K325" s="38"/>
      <c r="L325" s="38"/>
    </row>
    <row r="326" spans="1:12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74"/>
      <c r="K326" s="38"/>
      <c r="L326" s="38"/>
    </row>
    <row r="327" spans="1:12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74"/>
      <c r="K327" s="38"/>
      <c r="L327" s="38"/>
    </row>
    <row r="328" spans="1:12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74"/>
      <c r="K328" s="38"/>
      <c r="L328" s="38"/>
    </row>
    <row r="329" spans="1:12" s="6" customFormat="1" ht="50.2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74"/>
      <c r="K329" s="38"/>
      <c r="L329" s="38"/>
    </row>
    <row r="330" spans="1:12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74"/>
      <c r="K330" s="38"/>
      <c r="L330" s="38"/>
    </row>
    <row r="331" spans="1:12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74"/>
      <c r="K331" s="38"/>
      <c r="L331" s="38"/>
    </row>
    <row r="332" spans="1:12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74"/>
      <c r="K332" s="38"/>
      <c r="L332" s="38"/>
    </row>
    <row r="333" spans="1:12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74"/>
      <c r="K333" s="38"/>
      <c r="L333" s="38"/>
    </row>
    <row r="334" spans="1:12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74"/>
      <c r="K334" s="38"/>
      <c r="L334" s="38"/>
    </row>
    <row r="335" spans="1:12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74"/>
      <c r="K335" s="38"/>
      <c r="L335" s="38"/>
    </row>
    <row r="336" spans="1:12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74"/>
      <c r="K336" s="38"/>
      <c r="L336" s="38"/>
    </row>
    <row r="337" spans="1:12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74"/>
      <c r="K337" s="38"/>
      <c r="L337" s="38"/>
    </row>
    <row r="338" spans="1:12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74"/>
      <c r="K338" s="38"/>
      <c r="L338" s="38"/>
    </row>
    <row r="339" spans="1:12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74"/>
      <c r="K339" s="38"/>
      <c r="L339" s="38"/>
    </row>
    <row r="340" spans="1:12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74"/>
      <c r="K340" s="38"/>
      <c r="L340" s="38"/>
    </row>
    <row r="341" spans="1:12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74"/>
      <c r="K341" s="38"/>
      <c r="L341" s="38"/>
    </row>
    <row r="342" spans="1:12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74"/>
      <c r="K342" s="38"/>
      <c r="L342" s="38"/>
    </row>
    <row r="343" spans="1:12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74"/>
      <c r="K343" s="38"/>
      <c r="L343" s="38"/>
    </row>
    <row r="344" spans="1:12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74"/>
      <c r="K344" s="38"/>
      <c r="L344" s="38"/>
    </row>
    <row r="345" spans="1:12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74"/>
      <c r="K345" s="38"/>
      <c r="L345" s="38"/>
    </row>
    <row r="346" spans="1:12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74"/>
      <c r="K346" s="38"/>
      <c r="L346" s="38"/>
    </row>
    <row r="347" spans="1:12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74"/>
      <c r="K347" s="38"/>
      <c r="L347" s="38"/>
    </row>
    <row r="348" spans="1:12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74"/>
      <c r="K348" s="38"/>
      <c r="L348" s="38"/>
    </row>
    <row r="349" spans="1:12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74"/>
      <c r="K349" s="38"/>
      <c r="L349" s="38"/>
    </row>
    <row r="350" spans="1:12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74"/>
      <c r="K350" s="38"/>
      <c r="L350" s="38"/>
    </row>
    <row r="351" spans="1:12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74"/>
      <c r="K351" s="38"/>
      <c r="L351" s="38"/>
    </row>
    <row r="352" spans="1:12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74"/>
      <c r="K352" s="38"/>
      <c r="L352" s="38"/>
    </row>
    <row r="353" spans="1:12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74"/>
      <c r="K353" s="38"/>
      <c r="L353" s="38"/>
    </row>
    <row r="354" spans="1:12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74"/>
      <c r="K354" s="38"/>
      <c r="L354" s="38"/>
    </row>
    <row r="355" spans="1:12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74"/>
      <c r="K355" s="38"/>
      <c r="L355" s="38"/>
    </row>
    <row r="356" spans="1:12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74"/>
      <c r="K356" s="38"/>
      <c r="L356" s="38"/>
    </row>
    <row r="357" spans="1:12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74"/>
      <c r="K357" s="38"/>
      <c r="L357" s="38"/>
    </row>
    <row r="358" spans="1:12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74"/>
      <c r="K358" s="38"/>
      <c r="L358" s="38"/>
    </row>
    <row r="359" spans="1:12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74"/>
      <c r="K359" s="38"/>
      <c r="L359" s="38"/>
    </row>
    <row r="360" spans="1:12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74"/>
      <c r="K360" s="38"/>
      <c r="L360" s="38"/>
    </row>
    <row r="361" spans="1:12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74"/>
      <c r="K361" s="38"/>
      <c r="L361" s="38"/>
    </row>
    <row r="362" spans="1:12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74"/>
      <c r="K362" s="38"/>
      <c r="L362" s="38"/>
    </row>
    <row r="363" spans="1:12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74"/>
      <c r="K363" s="38"/>
      <c r="L363" s="38"/>
    </row>
    <row r="364" spans="1:12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74"/>
      <c r="K364" s="38"/>
      <c r="L364" s="38"/>
    </row>
    <row r="365" spans="1:12" s="2" customFormat="1" ht="31.5" customHeight="1" x14ac:dyDescent="0.3">
      <c r="B365" s="18"/>
      <c r="C365" s="17"/>
      <c r="D365" s="11"/>
      <c r="E365" s="11"/>
      <c r="F365" s="22"/>
      <c r="G365" s="12"/>
      <c r="H365" s="12"/>
      <c r="I365" s="38"/>
      <c r="J365" s="74"/>
      <c r="K365" s="38"/>
      <c r="L365" s="38"/>
    </row>
    <row r="366" spans="1:12" s="2" customFormat="1" ht="31.5" customHeight="1" x14ac:dyDescent="0.3">
      <c r="B366" s="18"/>
      <c r="C366" s="17"/>
      <c r="D366" s="11"/>
      <c r="E366" s="11"/>
      <c r="F366" s="22"/>
      <c r="G366" s="12"/>
      <c r="H366" s="12"/>
      <c r="I366" s="38"/>
      <c r="J366" s="74"/>
      <c r="K366" s="38"/>
      <c r="L366" s="38"/>
    </row>
    <row r="367" spans="1:12" s="2" customFormat="1" ht="31.5" customHeight="1" x14ac:dyDescent="0.3">
      <c r="B367" s="18"/>
      <c r="C367" s="17"/>
      <c r="D367" s="11"/>
      <c r="E367" s="11"/>
      <c r="F367" s="22"/>
      <c r="G367" s="12"/>
      <c r="H367" s="12"/>
      <c r="I367" s="38"/>
      <c r="J367" s="74"/>
      <c r="K367" s="38"/>
      <c r="L367" s="38"/>
    </row>
    <row r="368" spans="1:12" s="2" customFormat="1" ht="31.5" customHeight="1" x14ac:dyDescent="0.3">
      <c r="B368" s="18"/>
      <c r="C368" s="17"/>
      <c r="D368" s="11"/>
      <c r="E368" s="11"/>
      <c r="F368" s="22"/>
      <c r="G368" s="12"/>
      <c r="H368" s="12"/>
      <c r="I368" s="38"/>
      <c r="J368" s="74"/>
      <c r="K368" s="38"/>
      <c r="L368" s="38"/>
    </row>
    <row r="369" spans="1:12" s="2" customFormat="1" ht="31.5" customHeight="1" x14ac:dyDescent="0.3">
      <c r="B369" s="18"/>
      <c r="C369" s="17"/>
      <c r="D369" s="11"/>
      <c r="E369" s="11"/>
      <c r="F369" s="22"/>
      <c r="G369" s="12"/>
      <c r="H369" s="12"/>
      <c r="I369" s="38"/>
      <c r="J369" s="74"/>
      <c r="K369" s="38"/>
      <c r="L369" s="38"/>
    </row>
    <row r="370" spans="1:12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74"/>
      <c r="K370" s="38"/>
      <c r="L370" s="38"/>
    </row>
    <row r="371" spans="1:12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74"/>
      <c r="K371" s="38"/>
      <c r="L371" s="38"/>
    </row>
    <row r="372" spans="1:12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74"/>
      <c r="K372" s="38"/>
      <c r="L372" s="38"/>
    </row>
    <row r="373" spans="1:12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74"/>
      <c r="K373" s="38"/>
      <c r="L373" s="38"/>
    </row>
    <row r="374" spans="1:12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74"/>
      <c r="K374" s="38"/>
      <c r="L374" s="38"/>
    </row>
    <row r="375" spans="1:12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74"/>
      <c r="K375" s="38"/>
      <c r="L375" s="38"/>
    </row>
    <row r="376" spans="1:12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74"/>
      <c r="K376" s="38"/>
      <c r="L376" s="38"/>
    </row>
    <row r="377" spans="1:12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74"/>
      <c r="K377" s="38"/>
      <c r="L377" s="38"/>
    </row>
    <row r="378" spans="1:12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74"/>
      <c r="K378" s="38"/>
      <c r="L378" s="38"/>
    </row>
    <row r="379" spans="1:12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74"/>
      <c r="K379" s="38"/>
      <c r="L379" s="38"/>
    </row>
    <row r="380" spans="1:12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74"/>
      <c r="K380" s="38"/>
      <c r="L380" s="38"/>
    </row>
    <row r="381" spans="1:12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74"/>
      <c r="K381" s="38"/>
      <c r="L381" s="38"/>
    </row>
    <row r="382" spans="1:12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74"/>
      <c r="K382" s="38"/>
      <c r="L382" s="38"/>
    </row>
    <row r="383" spans="1:12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74"/>
      <c r="K383" s="38"/>
      <c r="L383" s="38"/>
    </row>
    <row r="384" spans="1:12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74"/>
      <c r="K384" s="38"/>
      <c r="L384" s="38"/>
    </row>
    <row r="385" spans="1:12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74"/>
      <c r="K385" s="38"/>
      <c r="L385" s="38"/>
    </row>
    <row r="386" spans="1:12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74"/>
      <c r="K386" s="38"/>
      <c r="L386" s="38"/>
    </row>
    <row r="387" spans="1:12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74"/>
      <c r="K387" s="38"/>
      <c r="L387" s="38"/>
    </row>
    <row r="388" spans="1:12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74"/>
      <c r="K388" s="38"/>
      <c r="L388" s="38"/>
    </row>
    <row r="389" spans="1:12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74"/>
      <c r="K389" s="38"/>
      <c r="L389" s="38"/>
    </row>
    <row r="390" spans="1:12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74"/>
      <c r="K390" s="38"/>
      <c r="L390" s="38"/>
    </row>
    <row r="391" spans="1:12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74"/>
      <c r="K391" s="38"/>
      <c r="L391" s="38"/>
    </row>
    <row r="392" spans="1:12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74"/>
      <c r="K392" s="38"/>
      <c r="L392" s="38"/>
    </row>
    <row r="393" spans="1:12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74"/>
      <c r="K393" s="38"/>
      <c r="L393" s="38"/>
    </row>
    <row r="394" spans="1:12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74"/>
      <c r="K394" s="38"/>
      <c r="L394" s="38"/>
    </row>
    <row r="395" spans="1:12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74"/>
      <c r="K395" s="38"/>
      <c r="L395" s="38"/>
    </row>
    <row r="396" spans="1:12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74"/>
      <c r="K396" s="38"/>
      <c r="L396" s="38"/>
    </row>
    <row r="397" spans="1:12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74"/>
      <c r="K397" s="38"/>
      <c r="L397" s="38"/>
    </row>
    <row r="398" spans="1:12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74"/>
      <c r="K398" s="38"/>
      <c r="L398" s="38"/>
    </row>
    <row r="399" spans="1:12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74"/>
      <c r="K399" s="38"/>
      <c r="L399" s="38"/>
    </row>
    <row r="400" spans="1:12" s="2" customFormat="1" ht="31.5" customHeight="1" x14ac:dyDescent="0.3">
      <c r="B400" s="18"/>
      <c r="C400" s="17"/>
      <c r="D400" s="11"/>
      <c r="E400" s="11"/>
      <c r="F400" s="22"/>
      <c r="G400" s="12"/>
      <c r="H400" s="12"/>
      <c r="I400" s="38"/>
      <c r="J400" s="74"/>
      <c r="K400" s="38"/>
      <c r="L400" s="38"/>
    </row>
    <row r="401" spans="1:12" s="2" customFormat="1" ht="31.5" customHeight="1" x14ac:dyDescent="0.3">
      <c r="B401" s="18"/>
      <c r="C401" s="17"/>
      <c r="D401" s="11"/>
      <c r="E401" s="11"/>
      <c r="F401" s="22"/>
      <c r="G401" s="12"/>
      <c r="H401" s="12"/>
      <c r="I401" s="38"/>
      <c r="J401" s="74"/>
      <c r="K401" s="38"/>
      <c r="L401" s="38"/>
    </row>
    <row r="402" spans="1:12" s="2" customFormat="1" ht="31.5" customHeight="1" x14ac:dyDescent="0.3">
      <c r="B402" s="18"/>
      <c r="C402" s="17"/>
      <c r="D402" s="11"/>
      <c r="E402" s="11"/>
      <c r="F402" s="22"/>
      <c r="G402" s="12"/>
      <c r="H402" s="12"/>
      <c r="I402" s="38"/>
      <c r="J402" s="74"/>
      <c r="K402" s="38"/>
      <c r="L402" s="38"/>
    </row>
    <row r="403" spans="1:12" s="2" customFormat="1" ht="31.5" customHeight="1" x14ac:dyDescent="0.3">
      <c r="B403" s="18"/>
      <c r="C403" s="17"/>
      <c r="D403" s="11"/>
      <c r="E403" s="11"/>
      <c r="F403" s="22"/>
      <c r="G403" s="12"/>
      <c r="H403" s="12"/>
      <c r="I403" s="38"/>
      <c r="J403" s="74"/>
      <c r="K403" s="38"/>
      <c r="L403" s="38"/>
    </row>
    <row r="404" spans="1:12" s="2" customFormat="1" ht="31.5" customHeight="1" x14ac:dyDescent="0.3">
      <c r="B404" s="18"/>
      <c r="C404" s="17"/>
      <c r="D404" s="11"/>
      <c r="E404" s="11"/>
      <c r="F404" s="22"/>
      <c r="G404" s="12"/>
      <c r="H404" s="12"/>
      <c r="I404" s="38"/>
      <c r="J404" s="74"/>
      <c r="K404" s="38"/>
      <c r="L404" s="38"/>
    </row>
    <row r="405" spans="1:12" s="7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74"/>
      <c r="K405" s="38"/>
      <c r="L405" s="38"/>
    </row>
    <row r="406" spans="1:12" s="7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74"/>
      <c r="K406" s="38"/>
      <c r="L406" s="38"/>
    </row>
    <row r="407" spans="1:12" s="7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74"/>
      <c r="K407" s="38"/>
      <c r="L407" s="38"/>
    </row>
    <row r="408" spans="1:12" s="7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74"/>
      <c r="K408" s="38"/>
      <c r="L408" s="38"/>
    </row>
    <row r="409" spans="1:12" s="7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74"/>
      <c r="K409" s="38"/>
      <c r="L409" s="38"/>
    </row>
    <row r="410" spans="1:12" s="7" customFormat="1" ht="31.5" customHeight="1" x14ac:dyDescent="0.3">
      <c r="A410" s="27"/>
      <c r="B410" s="18"/>
      <c r="C410" s="17"/>
      <c r="D410" s="11"/>
      <c r="E410" s="11"/>
      <c r="F410" s="22"/>
      <c r="G410" s="12"/>
      <c r="H410" s="12"/>
      <c r="I410" s="38"/>
      <c r="J410" s="74"/>
      <c r="K410" s="38"/>
      <c r="L410" s="38"/>
    </row>
    <row r="411" spans="1:12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74"/>
      <c r="K411" s="38"/>
      <c r="L411" s="38"/>
    </row>
    <row r="412" spans="1:12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74"/>
      <c r="K412" s="38"/>
      <c r="L412" s="38"/>
    </row>
    <row r="413" spans="1:12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74"/>
      <c r="K413" s="38"/>
      <c r="L413" s="38"/>
    </row>
    <row r="414" spans="1:12" s="7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74"/>
      <c r="K414" s="38"/>
      <c r="L414" s="38"/>
    </row>
    <row r="415" spans="1:12" s="6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74"/>
      <c r="K415" s="38"/>
      <c r="L415" s="38"/>
    </row>
    <row r="416" spans="1:12" s="6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74"/>
      <c r="K416" s="38"/>
      <c r="L416" s="38"/>
    </row>
    <row r="417" spans="1:12" s="6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74"/>
      <c r="K417" s="38"/>
      <c r="L417" s="38"/>
    </row>
    <row r="418" spans="1:12" s="6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74"/>
      <c r="K418" s="38"/>
      <c r="L418" s="38"/>
    </row>
    <row r="419" spans="1:12" s="6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74"/>
      <c r="K419" s="38"/>
      <c r="L419" s="38"/>
    </row>
    <row r="420" spans="1:12" s="6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74"/>
      <c r="K420" s="38"/>
      <c r="L420" s="38"/>
    </row>
    <row r="421" spans="1:12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74"/>
      <c r="K421" s="38"/>
      <c r="L421" s="38"/>
    </row>
    <row r="422" spans="1:12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74"/>
      <c r="K422" s="38"/>
      <c r="L422" s="38"/>
    </row>
    <row r="423" spans="1:12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74"/>
      <c r="K423" s="38"/>
      <c r="L423" s="38"/>
    </row>
    <row r="424" spans="1:12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74"/>
      <c r="K424" s="38"/>
      <c r="L424" s="38"/>
    </row>
    <row r="425" spans="1:12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74"/>
      <c r="K425" s="38"/>
      <c r="L425" s="38"/>
    </row>
    <row r="426" spans="1:12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74"/>
      <c r="K426" s="38"/>
      <c r="L426" s="38"/>
    </row>
    <row r="427" spans="1:12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74"/>
      <c r="K427" s="38"/>
      <c r="L427" s="38"/>
    </row>
    <row r="428" spans="1:12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74"/>
      <c r="K428" s="38"/>
      <c r="L428" s="38"/>
    </row>
    <row r="429" spans="1:12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74"/>
      <c r="K429" s="38"/>
      <c r="L429" s="38"/>
    </row>
    <row r="430" spans="1:12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74"/>
      <c r="K430" s="38"/>
      <c r="L430" s="38"/>
    </row>
    <row r="431" spans="1:12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74"/>
      <c r="K431" s="38"/>
      <c r="L431" s="38"/>
    </row>
    <row r="432" spans="1:12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74"/>
      <c r="K432" s="38"/>
      <c r="L432" s="38"/>
    </row>
    <row r="433" spans="1:12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74"/>
      <c r="K433" s="38"/>
      <c r="L433" s="38"/>
    </row>
    <row r="434" spans="1:12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74"/>
      <c r="K434" s="38"/>
      <c r="L434" s="38"/>
    </row>
    <row r="435" spans="1:12" s="7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74"/>
      <c r="K435" s="38"/>
      <c r="L435" s="38"/>
    </row>
    <row r="436" spans="1:12" s="7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74"/>
      <c r="K436" s="38"/>
      <c r="L436" s="38"/>
    </row>
    <row r="437" spans="1:12" s="7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74"/>
      <c r="K437" s="38"/>
      <c r="L437" s="38"/>
    </row>
    <row r="438" spans="1:12" s="7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74"/>
      <c r="K438" s="38"/>
      <c r="L438" s="38"/>
    </row>
    <row r="439" spans="1:12" s="7" customFormat="1" ht="72.7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74"/>
      <c r="K439" s="38"/>
      <c r="L439" s="38"/>
    </row>
    <row r="440" spans="1:12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74"/>
      <c r="K440" s="38"/>
      <c r="L440" s="38"/>
    </row>
    <row r="441" spans="1:12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74"/>
      <c r="K441" s="38"/>
      <c r="L441" s="38"/>
    </row>
    <row r="442" spans="1:12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74"/>
      <c r="K442" s="38"/>
      <c r="L442" s="38"/>
    </row>
    <row r="443" spans="1:12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74"/>
      <c r="K443" s="38"/>
      <c r="L443" s="38"/>
    </row>
    <row r="444" spans="1:12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74"/>
      <c r="K444" s="38"/>
      <c r="L444" s="38"/>
    </row>
    <row r="445" spans="1:12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74"/>
      <c r="K445" s="38"/>
      <c r="L445" s="38"/>
    </row>
    <row r="446" spans="1:12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74"/>
      <c r="K446" s="38"/>
      <c r="L446" s="38"/>
    </row>
    <row r="447" spans="1:12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74"/>
      <c r="K447" s="38"/>
      <c r="L447" s="38"/>
    </row>
    <row r="448" spans="1:12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74"/>
      <c r="K448" s="38"/>
      <c r="L448" s="38"/>
    </row>
    <row r="449" spans="1:20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74"/>
      <c r="K449" s="38"/>
      <c r="L449" s="38"/>
    </row>
    <row r="450" spans="1:20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74"/>
      <c r="K450" s="38"/>
      <c r="L450" s="38"/>
    </row>
    <row r="451" spans="1:20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74"/>
      <c r="K451" s="38"/>
      <c r="L451" s="38"/>
    </row>
    <row r="452" spans="1:20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74"/>
      <c r="K452" s="38"/>
      <c r="L452" s="38"/>
    </row>
    <row r="453" spans="1:20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74"/>
      <c r="K453" s="38"/>
      <c r="L453" s="38"/>
    </row>
    <row r="454" spans="1:20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74"/>
      <c r="K454" s="38"/>
      <c r="L454" s="38"/>
    </row>
    <row r="455" spans="1:20" s="8" customFormat="1" ht="31.5" customHeight="1" x14ac:dyDescent="0.3">
      <c r="A455" s="1"/>
      <c r="B455" s="18"/>
      <c r="C455" s="17"/>
      <c r="D455" s="11"/>
      <c r="E455" s="11"/>
      <c r="F455" s="22"/>
      <c r="G455" s="12"/>
      <c r="H455" s="12"/>
      <c r="I455" s="38"/>
      <c r="J455" s="74"/>
      <c r="K455" s="38"/>
      <c r="L455" s="38"/>
    </row>
    <row r="456" spans="1:20" s="8" customFormat="1" ht="31.5" customHeight="1" x14ac:dyDescent="0.3">
      <c r="A456" s="1"/>
      <c r="B456" s="18"/>
      <c r="C456" s="17"/>
      <c r="D456" s="11"/>
      <c r="E456" s="11"/>
      <c r="F456" s="22"/>
      <c r="G456" s="12"/>
      <c r="H456" s="12"/>
      <c r="I456" s="38"/>
      <c r="J456" s="74"/>
      <c r="K456" s="38"/>
      <c r="L456" s="38"/>
    </row>
    <row r="457" spans="1:20" s="8" customFormat="1" ht="31.5" customHeight="1" x14ac:dyDescent="0.3">
      <c r="A457" s="1"/>
      <c r="B457" s="18"/>
      <c r="C457" s="17"/>
      <c r="D457" s="11"/>
      <c r="E457" s="11"/>
      <c r="F457" s="22"/>
      <c r="G457" s="12"/>
      <c r="H457" s="12"/>
      <c r="I457" s="38"/>
      <c r="J457" s="74"/>
      <c r="K457" s="38"/>
      <c r="L457" s="38"/>
    </row>
    <row r="458" spans="1:20" s="8" customFormat="1" ht="31.5" customHeight="1" x14ac:dyDescent="0.3">
      <c r="A458" s="1"/>
      <c r="B458" s="18"/>
      <c r="C458" s="17"/>
      <c r="D458" s="11"/>
      <c r="E458" s="11"/>
      <c r="F458" s="22"/>
      <c r="G458" s="12"/>
      <c r="H458" s="12"/>
      <c r="I458" s="38"/>
      <c r="J458" s="74"/>
      <c r="K458" s="38"/>
      <c r="L458" s="38"/>
    </row>
    <row r="459" spans="1:20" s="8" customFormat="1" ht="41.25" customHeight="1" x14ac:dyDescent="0.3">
      <c r="A459" s="1"/>
      <c r="B459" s="18"/>
      <c r="C459" s="17"/>
      <c r="D459" s="11"/>
      <c r="E459" s="11"/>
      <c r="F459" s="22"/>
      <c r="G459" s="12"/>
      <c r="H459" s="12"/>
      <c r="I459" s="38"/>
      <c r="J459" s="74"/>
      <c r="K459" s="38"/>
      <c r="L459" s="38"/>
    </row>
    <row r="460" spans="1:20" ht="31.5" customHeight="1" x14ac:dyDescent="0.3">
      <c r="M460" s="1"/>
      <c r="N460" s="1"/>
      <c r="O460" s="1"/>
      <c r="P460" s="1"/>
      <c r="Q460" s="1"/>
      <c r="R460" s="1"/>
      <c r="S460" s="1"/>
      <c r="T460" s="1"/>
    </row>
    <row r="461" spans="1:20" ht="31.5" customHeight="1" x14ac:dyDescent="0.3">
      <c r="M461" s="1"/>
      <c r="N461" s="1"/>
      <c r="O461" s="1"/>
      <c r="P461" s="1"/>
      <c r="Q461" s="1"/>
      <c r="R461" s="1"/>
      <c r="S461" s="1"/>
      <c r="T461" s="1"/>
    </row>
    <row r="462" spans="1:20" ht="31.5" customHeight="1" x14ac:dyDescent="0.3">
      <c r="M462" s="1"/>
      <c r="N462" s="1"/>
      <c r="O462" s="1"/>
      <c r="P462" s="1"/>
      <c r="Q462" s="1"/>
      <c r="R462" s="1"/>
      <c r="S462" s="1"/>
      <c r="T462" s="1"/>
    </row>
    <row r="463" spans="1:20" ht="31.5" customHeight="1" x14ac:dyDescent="0.3">
      <c r="M463" s="1"/>
      <c r="N463" s="1"/>
      <c r="O463" s="1"/>
      <c r="P463" s="1"/>
      <c r="Q463" s="1"/>
      <c r="R463" s="1"/>
      <c r="S463" s="1"/>
      <c r="T463" s="1"/>
    </row>
    <row r="464" spans="1:20" ht="61.5" customHeight="1" x14ac:dyDescent="0.3">
      <c r="M464" s="1"/>
      <c r="N464" s="1"/>
      <c r="O464" s="1"/>
      <c r="P464" s="1"/>
      <c r="Q464" s="1"/>
      <c r="R464" s="1"/>
      <c r="S464" s="1"/>
      <c r="T464" s="1"/>
    </row>
    <row r="465" spans="1:20" s="21" customFormat="1" ht="31.5" customHeight="1" x14ac:dyDescent="0.3">
      <c r="A465" s="20"/>
      <c r="B465" s="18"/>
      <c r="C465" s="17"/>
      <c r="D465" s="11"/>
      <c r="E465" s="11"/>
      <c r="F465" s="22"/>
      <c r="G465" s="12"/>
      <c r="H465" s="12"/>
      <c r="I465" s="38"/>
      <c r="J465" s="74"/>
      <c r="K465" s="38"/>
      <c r="L465" s="38"/>
    </row>
    <row r="466" spans="1:20" s="21" customFormat="1" ht="31.5" customHeight="1" x14ac:dyDescent="0.3">
      <c r="A466" s="20"/>
      <c r="B466" s="18"/>
      <c r="C466" s="17"/>
      <c r="D466" s="11"/>
      <c r="E466" s="11"/>
      <c r="F466" s="22"/>
      <c r="G466" s="12"/>
      <c r="H466" s="12"/>
      <c r="I466" s="38"/>
      <c r="J466" s="74"/>
      <c r="K466" s="38"/>
      <c r="L466" s="38"/>
    </row>
    <row r="467" spans="1:20" s="21" customFormat="1" ht="31.5" customHeight="1" x14ac:dyDescent="0.3">
      <c r="A467" s="20"/>
      <c r="B467" s="18"/>
      <c r="C467" s="17"/>
      <c r="D467" s="11"/>
      <c r="E467" s="11"/>
      <c r="F467" s="22"/>
      <c r="G467" s="12"/>
      <c r="H467" s="12"/>
      <c r="I467" s="38"/>
      <c r="J467" s="74"/>
      <c r="K467" s="38"/>
      <c r="L467" s="38"/>
    </row>
    <row r="468" spans="1:20" s="21" customFormat="1" ht="31.5" customHeight="1" x14ac:dyDescent="0.3">
      <c r="A468" s="20"/>
      <c r="B468" s="18"/>
      <c r="C468" s="17"/>
      <c r="D468" s="11"/>
      <c r="E468" s="11"/>
      <c r="F468" s="22"/>
      <c r="G468" s="12"/>
      <c r="H468" s="12"/>
      <c r="I468" s="38"/>
      <c r="J468" s="74"/>
      <c r="K468" s="38"/>
      <c r="L468" s="38"/>
    </row>
    <row r="469" spans="1:20" s="21" customFormat="1" ht="31.5" customHeight="1" x14ac:dyDescent="0.3">
      <c r="A469" s="20"/>
      <c r="B469" s="18"/>
      <c r="C469" s="17"/>
      <c r="D469" s="11"/>
      <c r="E469" s="11"/>
      <c r="F469" s="22"/>
      <c r="G469" s="12"/>
      <c r="H469" s="12"/>
      <c r="I469" s="38"/>
      <c r="J469" s="74"/>
      <c r="K469" s="38"/>
      <c r="L469" s="38"/>
    </row>
    <row r="470" spans="1:20" s="9" customFormat="1" ht="31.5" customHeight="1" x14ac:dyDescent="0.3">
      <c r="A470" s="1"/>
      <c r="B470" s="18"/>
      <c r="C470" s="17"/>
      <c r="D470" s="11"/>
      <c r="E470" s="11"/>
      <c r="F470" s="22"/>
      <c r="G470" s="12"/>
      <c r="H470" s="12"/>
      <c r="I470" s="38"/>
      <c r="J470" s="74"/>
      <c r="K470" s="38"/>
      <c r="L470" s="38"/>
    </row>
    <row r="471" spans="1:20" s="9" customFormat="1" ht="31.5" customHeight="1" x14ac:dyDescent="0.3">
      <c r="A471" s="1"/>
      <c r="B471" s="18"/>
      <c r="C471" s="17"/>
      <c r="D471" s="11"/>
      <c r="E471" s="11"/>
      <c r="F471" s="22"/>
      <c r="G471" s="12"/>
      <c r="H471" s="12"/>
      <c r="I471" s="38"/>
      <c r="J471" s="74"/>
      <c r="K471" s="38"/>
      <c r="L471" s="38"/>
    </row>
    <row r="472" spans="1:20" s="9" customFormat="1" ht="31.5" customHeight="1" x14ac:dyDescent="0.3">
      <c r="A472" s="1"/>
      <c r="B472" s="18"/>
      <c r="C472" s="17"/>
      <c r="D472" s="11"/>
      <c r="E472" s="11"/>
      <c r="F472" s="22"/>
      <c r="G472" s="12"/>
      <c r="H472" s="12"/>
      <c r="I472" s="38"/>
      <c r="J472" s="74"/>
      <c r="K472" s="38"/>
      <c r="L472" s="38"/>
    </row>
    <row r="473" spans="1:20" s="9" customFormat="1" ht="31.5" customHeight="1" x14ac:dyDescent="0.3">
      <c r="A473" s="1"/>
      <c r="B473" s="18"/>
      <c r="C473" s="17"/>
      <c r="D473" s="11"/>
      <c r="E473" s="11"/>
      <c r="F473" s="22"/>
      <c r="G473" s="12"/>
      <c r="H473" s="12"/>
      <c r="I473" s="38"/>
      <c r="J473" s="74"/>
      <c r="K473" s="38"/>
      <c r="L473" s="38"/>
    </row>
    <row r="474" spans="1:20" s="9" customFormat="1" ht="31.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8"/>
      <c r="J474" s="74"/>
      <c r="K474" s="38"/>
      <c r="L474" s="38"/>
    </row>
    <row r="475" spans="1:20" ht="24.95" customHeight="1" x14ac:dyDescent="0.3">
      <c r="M475" s="1"/>
      <c r="N475" s="1"/>
      <c r="O475" s="1"/>
      <c r="P475" s="1"/>
      <c r="Q475" s="1"/>
      <c r="R475" s="1"/>
      <c r="S475" s="1"/>
      <c r="T475" s="1"/>
    </row>
    <row r="476" spans="1:20" ht="24.95" customHeight="1" x14ac:dyDescent="0.3">
      <c r="M476" s="1"/>
      <c r="N476" s="1"/>
      <c r="O476" s="1"/>
      <c r="P476" s="1"/>
      <c r="Q476" s="1"/>
      <c r="R476" s="1"/>
      <c r="S476" s="1"/>
      <c r="T476" s="1"/>
    </row>
    <row r="477" spans="1:20" ht="24.95" customHeight="1" x14ac:dyDescent="0.3">
      <c r="M477" s="1"/>
      <c r="N477" s="1"/>
      <c r="O477" s="1"/>
      <c r="P477" s="1"/>
      <c r="Q477" s="1"/>
      <c r="R477" s="1"/>
      <c r="S477" s="1"/>
      <c r="T477" s="1"/>
    </row>
    <row r="478" spans="1:20" ht="24.75" customHeight="1" x14ac:dyDescent="0.3">
      <c r="M478" s="1"/>
      <c r="N478" s="1"/>
      <c r="O478" s="1"/>
      <c r="P478" s="1"/>
      <c r="Q478" s="1"/>
      <c r="R478" s="1"/>
      <c r="S478" s="1"/>
      <c r="T478" s="1"/>
    </row>
    <row r="479" spans="1:20" ht="24.75" customHeight="1" x14ac:dyDescent="0.3">
      <c r="M479" s="1"/>
      <c r="N479" s="1"/>
      <c r="O479" s="1"/>
      <c r="P479" s="1"/>
      <c r="Q479" s="1"/>
      <c r="R479" s="1"/>
      <c r="S479" s="1"/>
      <c r="T479" s="1"/>
    </row>
    <row r="480" spans="1:20" s="10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74"/>
      <c r="K480" s="38"/>
      <c r="L480" s="38"/>
    </row>
    <row r="481" spans="1:12" s="10" customFormat="1" ht="31.5" customHeight="1" x14ac:dyDescent="0.3">
      <c r="A481" s="1"/>
      <c r="B481" s="18"/>
      <c r="C481" s="17"/>
      <c r="D481" s="11"/>
      <c r="E481" s="11"/>
      <c r="F481" s="22"/>
      <c r="G481" s="12"/>
      <c r="H481" s="12"/>
      <c r="I481" s="38"/>
      <c r="J481" s="74"/>
      <c r="K481" s="38"/>
      <c r="L481" s="38"/>
    </row>
    <row r="482" spans="1:12" s="10" customFormat="1" ht="31.5" customHeight="1" x14ac:dyDescent="0.3">
      <c r="A482" s="1"/>
      <c r="B482" s="18"/>
      <c r="C482" s="17"/>
      <c r="D482" s="11"/>
      <c r="E482" s="11"/>
      <c r="F482" s="22"/>
      <c r="G482" s="12"/>
      <c r="H482" s="12"/>
      <c r="I482" s="38"/>
      <c r="J482" s="74"/>
      <c r="K482" s="38"/>
      <c r="L482" s="38"/>
    </row>
    <row r="483" spans="1:12" s="10" customFormat="1" ht="31.5" customHeight="1" x14ac:dyDescent="0.3">
      <c r="A483" s="1"/>
      <c r="B483" s="18"/>
      <c r="C483" s="17"/>
      <c r="D483" s="11"/>
      <c r="E483" s="11"/>
      <c r="F483" s="22"/>
      <c r="G483" s="12"/>
      <c r="H483" s="12"/>
      <c r="I483" s="38"/>
      <c r="J483" s="74"/>
      <c r="K483" s="38"/>
      <c r="L483" s="38"/>
    </row>
    <row r="484" spans="1:12" s="10" customFormat="1" ht="68.2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8"/>
      <c r="J484" s="74"/>
      <c r="K484" s="38"/>
      <c r="L484" s="38"/>
    </row>
    <row r="485" spans="1:12" s="8" customFormat="1" ht="31.5" hidden="1" customHeight="1" x14ac:dyDescent="0.3">
      <c r="A485" s="1"/>
      <c r="B485" s="18"/>
      <c r="C485" s="17"/>
      <c r="D485" s="11"/>
      <c r="E485" s="11"/>
      <c r="F485" s="22"/>
      <c r="G485" s="12"/>
      <c r="H485" s="12"/>
      <c r="I485" s="38"/>
      <c r="J485" s="74"/>
      <c r="K485" s="38"/>
      <c r="L485" s="38"/>
    </row>
    <row r="486" spans="1:12" s="8" customFormat="1" ht="31.5" hidden="1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74"/>
      <c r="K486" s="38"/>
      <c r="L486" s="38"/>
    </row>
    <row r="487" spans="1:12" s="8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74"/>
      <c r="K487" s="38"/>
      <c r="L487" s="38"/>
    </row>
    <row r="488" spans="1:12" s="8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74"/>
      <c r="K488" s="38"/>
      <c r="L488" s="38"/>
    </row>
    <row r="489" spans="1:12" s="8" customFormat="1" ht="103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74"/>
      <c r="K489" s="38"/>
      <c r="L489" s="38"/>
    </row>
    <row r="490" spans="1:12" s="8" customFormat="1" ht="6.7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74"/>
      <c r="K490" s="38"/>
      <c r="L490" s="38"/>
    </row>
    <row r="491" spans="1:12" s="8" customFormat="1" ht="31.5" hidden="1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74"/>
      <c r="K491" s="38"/>
      <c r="L491" s="38"/>
    </row>
    <row r="492" spans="1:12" s="8" customFormat="1" ht="31.5" hidden="1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74"/>
      <c r="K492" s="38"/>
      <c r="L492" s="38"/>
    </row>
    <row r="493" spans="1:12" s="8" customFormat="1" ht="31.5" hidden="1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74"/>
      <c r="K493" s="38"/>
      <c r="L493" s="38"/>
    </row>
    <row r="494" spans="1:12" s="8" customFormat="1" ht="31.5" hidden="1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74"/>
      <c r="K494" s="38"/>
      <c r="L494" s="38"/>
    </row>
    <row r="495" spans="1:12" s="9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74"/>
      <c r="K495" s="38"/>
      <c r="L495" s="38"/>
    </row>
    <row r="496" spans="1:12" s="9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74"/>
      <c r="K496" s="38"/>
      <c r="L496" s="38"/>
    </row>
    <row r="497" spans="1:20" s="9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74"/>
      <c r="K497" s="38"/>
      <c r="L497" s="38"/>
    </row>
    <row r="498" spans="1:20" s="9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74"/>
      <c r="K498" s="38"/>
      <c r="L498" s="38"/>
    </row>
    <row r="499" spans="1:20" s="9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74"/>
      <c r="K499" s="38"/>
      <c r="L499" s="38"/>
    </row>
    <row r="500" spans="1:20" ht="31.5" hidden="1" customHeight="1" x14ac:dyDescent="0.3">
      <c r="M500" s="1"/>
      <c r="N500" s="1"/>
      <c r="O500" s="1"/>
      <c r="P500" s="1"/>
      <c r="Q500" s="1"/>
      <c r="R500" s="1"/>
      <c r="S500" s="1"/>
      <c r="T500" s="1"/>
    </row>
    <row r="501" spans="1:20" ht="31.5" hidden="1" customHeight="1" x14ac:dyDescent="0.3">
      <c r="M501" s="1"/>
      <c r="N501" s="1"/>
      <c r="O501" s="1"/>
      <c r="P501" s="1"/>
      <c r="Q501" s="1"/>
      <c r="R501" s="1"/>
      <c r="S501" s="1"/>
      <c r="T501" s="1"/>
    </row>
    <row r="502" spans="1:20" ht="31.5" hidden="1" customHeight="1" x14ac:dyDescent="0.3">
      <c r="M502" s="1"/>
      <c r="N502" s="1"/>
      <c r="O502" s="1"/>
      <c r="P502" s="1"/>
      <c r="Q502" s="1"/>
      <c r="R502" s="1"/>
      <c r="S502" s="1"/>
      <c r="T502" s="1"/>
    </row>
    <row r="503" spans="1:20" ht="31.5" hidden="1" customHeight="1" x14ac:dyDescent="0.3">
      <c r="M503" s="1"/>
      <c r="N503" s="1"/>
      <c r="O503" s="1"/>
      <c r="P503" s="1"/>
      <c r="Q503" s="1"/>
      <c r="R503" s="1"/>
      <c r="S503" s="1"/>
      <c r="T503" s="1"/>
    </row>
    <row r="504" spans="1:20" ht="27" hidden="1" customHeight="1" x14ac:dyDescent="0.3">
      <c r="M504" s="1"/>
      <c r="N504" s="1"/>
      <c r="O504" s="1"/>
      <c r="P504" s="1"/>
      <c r="Q504" s="1"/>
      <c r="R504" s="1"/>
      <c r="S504" s="1"/>
      <c r="T504" s="1"/>
    </row>
    <row r="505" spans="1:20" ht="31.5" hidden="1" customHeight="1" x14ac:dyDescent="0.3">
      <c r="M505" s="1"/>
      <c r="N505" s="1"/>
      <c r="O505" s="1"/>
      <c r="P505" s="1"/>
      <c r="Q505" s="1"/>
      <c r="R505" s="1"/>
      <c r="S505" s="1"/>
      <c r="T505" s="1"/>
    </row>
    <row r="506" spans="1:20" ht="31.5" hidden="1" customHeight="1" x14ac:dyDescent="0.3">
      <c r="M506" s="1"/>
      <c r="N506" s="1"/>
      <c r="O506" s="1"/>
      <c r="P506" s="1"/>
      <c r="Q506" s="1"/>
      <c r="R506" s="1"/>
      <c r="S506" s="1"/>
      <c r="T506" s="1"/>
    </row>
    <row r="507" spans="1:20" ht="24" hidden="1" customHeight="1" x14ac:dyDescent="0.3">
      <c r="M507" s="1"/>
      <c r="N507" s="1"/>
      <c r="O507" s="1"/>
      <c r="P507" s="1"/>
      <c r="Q507" s="1"/>
      <c r="R507" s="1"/>
      <c r="S507" s="1"/>
      <c r="T507" s="1"/>
    </row>
    <row r="508" spans="1:20" ht="31.5" hidden="1" customHeight="1" x14ac:dyDescent="0.3">
      <c r="M508" s="1"/>
      <c r="N508" s="1"/>
      <c r="O508" s="1"/>
      <c r="P508" s="1"/>
      <c r="Q508" s="1"/>
      <c r="R508" s="1"/>
      <c r="S508" s="1"/>
      <c r="T508" s="1"/>
    </row>
    <row r="509" spans="1:20" ht="31.5" hidden="1" customHeight="1" x14ac:dyDescent="0.3">
      <c r="M509" s="1"/>
      <c r="N509" s="1"/>
      <c r="O509" s="1"/>
      <c r="P509" s="1"/>
      <c r="Q509" s="1"/>
      <c r="R509" s="1"/>
      <c r="S509" s="1"/>
      <c r="T509" s="1"/>
    </row>
    <row r="510" spans="1:20" ht="31.5" hidden="1" customHeight="1" x14ac:dyDescent="0.3">
      <c r="M510" s="1"/>
      <c r="N510" s="1"/>
      <c r="O510" s="1"/>
      <c r="P510" s="1"/>
      <c r="Q510" s="1"/>
      <c r="R510" s="1"/>
      <c r="S510" s="1"/>
      <c r="T510" s="1"/>
    </row>
    <row r="511" spans="1:20" ht="31.5" hidden="1" customHeight="1" x14ac:dyDescent="0.3">
      <c r="M511" s="1"/>
      <c r="N511" s="1"/>
      <c r="O511" s="1"/>
      <c r="P511" s="1"/>
      <c r="Q511" s="1"/>
      <c r="R511" s="1"/>
      <c r="S511" s="1"/>
      <c r="T511" s="1"/>
    </row>
    <row r="512" spans="1:20" ht="31.5" hidden="1" customHeight="1" x14ac:dyDescent="0.3">
      <c r="M512" s="1"/>
      <c r="N512" s="1"/>
      <c r="O512" s="1"/>
      <c r="P512" s="1"/>
      <c r="Q512" s="1"/>
      <c r="R512" s="1"/>
      <c r="S512" s="1"/>
      <c r="T512" s="1"/>
    </row>
    <row r="513" spans="1:20" ht="31.5" customHeight="1" x14ac:dyDescent="0.3">
      <c r="M513" s="1"/>
      <c r="N513" s="1"/>
      <c r="O513" s="1"/>
      <c r="P513" s="1"/>
      <c r="Q513" s="1"/>
      <c r="R513" s="1"/>
      <c r="S513" s="1"/>
      <c r="T513" s="1"/>
    </row>
    <row r="514" spans="1:20" ht="31.5" customHeight="1" x14ac:dyDescent="0.3">
      <c r="M514" s="1"/>
      <c r="N514" s="1"/>
      <c r="O514" s="1"/>
      <c r="P514" s="1"/>
      <c r="Q514" s="1"/>
      <c r="R514" s="1"/>
      <c r="S514" s="1"/>
      <c r="T514" s="1"/>
    </row>
    <row r="515" spans="1:20" ht="31.5" customHeight="1" x14ac:dyDescent="0.3">
      <c r="M515" s="1"/>
      <c r="N515" s="1"/>
      <c r="O515" s="1"/>
      <c r="P515" s="1"/>
      <c r="Q515" s="1"/>
      <c r="R515" s="1"/>
      <c r="S515" s="1"/>
      <c r="T515" s="1"/>
    </row>
    <row r="516" spans="1:20" ht="31.5" customHeight="1" x14ac:dyDescent="0.3">
      <c r="M516" s="1"/>
      <c r="N516" s="1"/>
      <c r="O516" s="1"/>
      <c r="P516" s="1"/>
      <c r="Q516" s="1"/>
      <c r="R516" s="1"/>
      <c r="S516" s="1"/>
      <c r="T516" s="1"/>
    </row>
    <row r="517" spans="1:20" ht="31.5" customHeight="1" x14ac:dyDescent="0.3">
      <c r="M517" s="1"/>
      <c r="N517" s="1"/>
      <c r="O517" s="1"/>
      <c r="P517" s="1"/>
      <c r="Q517" s="1"/>
      <c r="R517" s="1"/>
      <c r="S517" s="1"/>
      <c r="T517" s="1"/>
    </row>
    <row r="518" spans="1:20" ht="31.5" customHeight="1" x14ac:dyDescent="0.3">
      <c r="M518" s="1"/>
      <c r="N518" s="1"/>
      <c r="O518" s="1"/>
      <c r="P518" s="1"/>
      <c r="Q518" s="1"/>
      <c r="R518" s="1"/>
      <c r="S518" s="1"/>
      <c r="T518" s="1"/>
    </row>
    <row r="519" spans="1:20" ht="31.5" customHeight="1" x14ac:dyDescent="0.3">
      <c r="M519" s="1"/>
      <c r="N519" s="1"/>
      <c r="O519" s="1"/>
      <c r="P519" s="1"/>
      <c r="Q519" s="1"/>
      <c r="R519" s="1"/>
      <c r="S519" s="1"/>
      <c r="T519" s="1"/>
    </row>
    <row r="520" spans="1:20" s="9" customFormat="1" ht="31.5" customHeight="1" x14ac:dyDescent="0.3">
      <c r="A520" s="1"/>
      <c r="B520" s="18"/>
      <c r="C520" s="17"/>
      <c r="D520" s="11"/>
      <c r="E520" s="11"/>
      <c r="F520" s="22"/>
      <c r="G520" s="12"/>
      <c r="H520" s="12"/>
      <c r="I520" s="38"/>
      <c r="J520" s="74"/>
      <c r="K520" s="38"/>
      <c r="L520" s="38"/>
    </row>
    <row r="521" spans="1:20" s="9" customFormat="1" ht="31.5" customHeight="1" x14ac:dyDescent="0.3">
      <c r="A521" s="1"/>
      <c r="B521" s="18"/>
      <c r="C521" s="17"/>
      <c r="D521" s="11"/>
      <c r="E521" s="11"/>
      <c r="F521" s="22"/>
      <c r="G521" s="12"/>
      <c r="H521" s="12"/>
      <c r="I521" s="38"/>
      <c r="J521" s="74"/>
      <c r="K521" s="38"/>
      <c r="L521" s="38"/>
      <c r="R521" s="9" t="s">
        <v>33</v>
      </c>
    </row>
    <row r="522" spans="1:20" s="9" customFormat="1" ht="31.5" customHeight="1" x14ac:dyDescent="0.3">
      <c r="A522" s="1"/>
      <c r="B522" s="18"/>
      <c r="C522" s="17"/>
      <c r="D522" s="11"/>
      <c r="E522" s="11"/>
      <c r="F522" s="22"/>
      <c r="G522" s="12"/>
      <c r="H522" s="12"/>
      <c r="I522" s="38"/>
      <c r="J522" s="74"/>
      <c r="K522" s="38"/>
      <c r="L522" s="38"/>
    </row>
    <row r="523" spans="1:20" s="9" customFormat="1" ht="31.5" customHeight="1" x14ac:dyDescent="0.3">
      <c r="A523" s="1"/>
      <c r="B523" s="18"/>
      <c r="C523" s="17"/>
      <c r="D523" s="11"/>
      <c r="E523" s="11"/>
      <c r="F523" s="22"/>
      <c r="G523" s="12"/>
      <c r="H523" s="12"/>
      <c r="I523" s="38"/>
      <c r="J523" s="74"/>
      <c r="K523" s="38"/>
      <c r="L523" s="38"/>
    </row>
    <row r="524" spans="1:20" s="9" customFormat="1" ht="31.5" customHeight="1" x14ac:dyDescent="0.3">
      <c r="A524" s="1"/>
      <c r="B524" s="18"/>
      <c r="C524" s="17"/>
      <c r="D524" s="11"/>
      <c r="E524" s="11"/>
      <c r="F524" s="22"/>
      <c r="G524" s="12"/>
      <c r="H524" s="12"/>
      <c r="I524" s="38"/>
      <c r="J524" s="74"/>
      <c r="K524" s="38"/>
      <c r="L524" s="38"/>
    </row>
    <row r="525" spans="1:20" ht="31.5" customHeight="1" x14ac:dyDescent="0.3">
      <c r="M525" s="1"/>
      <c r="N525" s="1"/>
      <c r="O525" s="1"/>
      <c r="P525" s="1"/>
      <c r="Q525" s="1"/>
      <c r="R525" s="1"/>
      <c r="S525" s="1"/>
      <c r="T525" s="1"/>
    </row>
    <row r="526" spans="1:20" ht="31.5" customHeight="1" x14ac:dyDescent="0.3">
      <c r="M526" s="1"/>
      <c r="N526" s="1"/>
      <c r="O526" s="1"/>
      <c r="P526" s="1"/>
      <c r="Q526" s="1"/>
      <c r="R526" s="1"/>
      <c r="S526" s="1"/>
      <c r="T526" s="1"/>
    </row>
    <row r="527" spans="1:20" ht="31.5" customHeight="1" x14ac:dyDescent="0.3">
      <c r="M527" s="1"/>
      <c r="N527" s="1"/>
      <c r="O527" s="1"/>
      <c r="P527" s="1"/>
      <c r="Q527" s="1"/>
      <c r="R527" s="1"/>
      <c r="S527" s="1"/>
      <c r="T527" s="1"/>
    </row>
    <row r="528" spans="1:20" ht="31.5" customHeight="1" x14ac:dyDescent="0.3">
      <c r="M528" s="1"/>
      <c r="N528" s="1"/>
      <c r="O528" s="1"/>
      <c r="P528" s="1"/>
      <c r="Q528" s="1"/>
      <c r="R528" s="1"/>
      <c r="S528" s="1"/>
      <c r="T528" s="1"/>
    </row>
    <row r="529" spans="1:20" ht="31.5" customHeight="1" x14ac:dyDescent="0.3">
      <c r="M529" s="1"/>
      <c r="N529" s="1"/>
      <c r="O529" s="1"/>
      <c r="P529" s="1"/>
      <c r="Q529" s="1"/>
      <c r="R529" s="1"/>
      <c r="S529" s="1"/>
      <c r="T529" s="1"/>
    </row>
    <row r="530" spans="1:20" ht="31.5" customHeight="1" x14ac:dyDescent="0.3">
      <c r="M530" s="1"/>
      <c r="N530" s="1"/>
      <c r="O530" s="1"/>
      <c r="P530" s="1"/>
      <c r="Q530" s="1"/>
      <c r="R530" s="1"/>
      <c r="S530" s="1"/>
      <c r="T530" s="1"/>
    </row>
    <row r="531" spans="1:20" ht="31.5" customHeight="1" x14ac:dyDescent="0.3">
      <c r="M531" s="1"/>
      <c r="N531" s="1"/>
      <c r="O531" s="1"/>
      <c r="P531" s="1"/>
      <c r="Q531" s="1"/>
      <c r="R531" s="1"/>
      <c r="S531" s="1"/>
      <c r="T531" s="1"/>
    </row>
    <row r="532" spans="1:20" ht="31.5" customHeight="1" x14ac:dyDescent="0.3">
      <c r="M532" s="1"/>
      <c r="N532" s="1"/>
      <c r="O532" s="1"/>
      <c r="P532" s="1"/>
      <c r="Q532" s="1"/>
      <c r="R532" s="1"/>
      <c r="S532" s="1"/>
      <c r="T532" s="1"/>
    </row>
    <row r="533" spans="1:20" ht="31.5" customHeight="1" x14ac:dyDescent="0.3">
      <c r="M533" s="1"/>
      <c r="N533" s="1"/>
      <c r="O533" s="1"/>
      <c r="P533" s="1"/>
      <c r="Q533" s="1"/>
      <c r="R533" s="1"/>
      <c r="S533" s="1"/>
      <c r="T533" s="1"/>
    </row>
    <row r="534" spans="1:20" ht="31.5" customHeight="1" x14ac:dyDescent="0.3">
      <c r="M534" s="1"/>
      <c r="N534" s="1"/>
      <c r="O534" s="1"/>
      <c r="P534" s="1"/>
      <c r="Q534" s="1"/>
      <c r="R534" s="1"/>
      <c r="S534" s="1"/>
      <c r="T534" s="1"/>
    </row>
    <row r="535" spans="1:20" ht="31.5" customHeight="1" x14ac:dyDescent="0.3">
      <c r="M535" s="1"/>
      <c r="N535" s="1"/>
      <c r="O535" s="1"/>
      <c r="P535" s="1"/>
      <c r="Q535" s="1"/>
      <c r="R535" s="1"/>
      <c r="S535" s="1"/>
      <c r="T535" s="1"/>
    </row>
    <row r="536" spans="1:20" ht="31.5" customHeight="1" x14ac:dyDescent="0.3">
      <c r="M536" s="1"/>
      <c r="N536" s="1"/>
      <c r="O536" s="1"/>
      <c r="P536" s="1"/>
      <c r="Q536" s="1"/>
      <c r="R536" s="1"/>
      <c r="S536" s="1"/>
      <c r="T536" s="1"/>
    </row>
    <row r="537" spans="1:20" ht="31.5" customHeight="1" x14ac:dyDescent="0.3">
      <c r="M537" s="1"/>
      <c r="N537" s="1"/>
      <c r="O537" s="1"/>
      <c r="P537" s="1"/>
      <c r="Q537" s="1"/>
      <c r="R537" s="1"/>
      <c r="S537" s="1"/>
      <c r="T537" s="1"/>
    </row>
    <row r="538" spans="1:20" ht="31.5" customHeight="1" x14ac:dyDescent="0.3">
      <c r="M538" s="1"/>
      <c r="N538" s="1"/>
      <c r="O538" s="1"/>
      <c r="P538" s="1"/>
      <c r="Q538" s="1"/>
      <c r="R538" s="1"/>
      <c r="S538" s="1"/>
      <c r="T538" s="1"/>
    </row>
    <row r="539" spans="1:20" ht="31.5" customHeight="1" x14ac:dyDescent="0.3">
      <c r="M539" s="1"/>
      <c r="N539" s="1"/>
      <c r="O539" s="1"/>
      <c r="P539" s="1"/>
      <c r="Q539" s="1"/>
      <c r="R539" s="1"/>
      <c r="S539" s="1"/>
      <c r="T539" s="1"/>
    </row>
    <row r="540" spans="1:20" ht="31.5" customHeight="1" x14ac:dyDescent="0.3">
      <c r="M540" s="1"/>
      <c r="N540" s="1"/>
      <c r="O540" s="1"/>
      <c r="P540" s="1"/>
      <c r="Q540" s="1"/>
      <c r="R540" s="1"/>
      <c r="S540" s="1"/>
      <c r="T540" s="1"/>
    </row>
    <row r="541" spans="1:20" ht="31.5" customHeight="1" x14ac:dyDescent="0.3">
      <c r="M541" s="1"/>
      <c r="N541" s="1"/>
      <c r="O541" s="1"/>
      <c r="P541" s="1"/>
      <c r="Q541" s="1"/>
      <c r="R541" s="1"/>
      <c r="S541" s="1"/>
      <c r="T541" s="1"/>
    </row>
    <row r="542" spans="1:20" ht="31.5" customHeight="1" x14ac:dyDescent="0.3">
      <c r="M542" s="1"/>
      <c r="N542" s="1"/>
      <c r="O542" s="1"/>
      <c r="P542" s="1"/>
      <c r="Q542" s="1"/>
      <c r="R542" s="1"/>
      <c r="S542" s="1"/>
      <c r="T542" s="1"/>
    </row>
    <row r="543" spans="1:20" ht="31.5" customHeight="1" x14ac:dyDescent="0.3">
      <c r="M543" s="1"/>
      <c r="N543" s="1"/>
      <c r="O543" s="1"/>
      <c r="P543" s="1"/>
      <c r="Q543" s="1"/>
      <c r="R543" s="1"/>
      <c r="S543" s="1"/>
      <c r="T543" s="1"/>
    </row>
    <row r="544" spans="1:20" s="9" customFormat="1" ht="31.5" customHeight="1" x14ac:dyDescent="0.3">
      <c r="A544" s="1"/>
      <c r="B544" s="18"/>
      <c r="C544" s="17"/>
      <c r="D544" s="11"/>
      <c r="E544" s="11"/>
      <c r="F544" s="22"/>
      <c r="G544" s="12"/>
      <c r="H544" s="12"/>
      <c r="I544" s="38"/>
      <c r="J544" s="74"/>
      <c r="K544" s="38"/>
      <c r="L544" s="38"/>
    </row>
    <row r="545" spans="13:20" ht="31.5" customHeight="1" x14ac:dyDescent="0.3">
      <c r="M545" s="1"/>
      <c r="N545" s="1"/>
      <c r="O545" s="1"/>
      <c r="P545" s="1"/>
      <c r="Q545" s="1"/>
      <c r="R545" s="1"/>
      <c r="S545" s="1"/>
      <c r="T545" s="1"/>
    </row>
    <row r="546" spans="13:20" ht="31.5" customHeight="1" x14ac:dyDescent="0.3">
      <c r="M546" s="1"/>
      <c r="N546" s="1"/>
      <c r="O546" s="1"/>
      <c r="P546" s="1"/>
      <c r="Q546" s="1"/>
      <c r="R546" s="1"/>
      <c r="S546" s="1"/>
      <c r="T546" s="1"/>
    </row>
    <row r="547" spans="13:20" x14ac:dyDescent="0.3">
      <c r="M547" s="1"/>
      <c r="N547" s="1"/>
      <c r="O547" s="1"/>
      <c r="P547" s="1"/>
      <c r="Q547" s="1"/>
      <c r="R547" s="1"/>
      <c r="S547" s="1"/>
      <c r="T547" s="1"/>
    </row>
    <row r="548" spans="13:20" ht="21.75" customHeight="1" x14ac:dyDescent="0.3">
      <c r="M548" s="1"/>
      <c r="N548" s="1"/>
      <c r="O548" s="1"/>
      <c r="P548" s="1"/>
      <c r="Q548" s="1"/>
      <c r="R548" s="1"/>
      <c r="S548" s="1"/>
      <c r="T548" s="1"/>
    </row>
    <row r="549" spans="13:20" ht="41.25" customHeight="1" x14ac:dyDescent="0.3">
      <c r="M549" s="1"/>
      <c r="N549" s="1"/>
      <c r="O549" s="1"/>
      <c r="P549" s="1"/>
      <c r="Q549" s="1"/>
      <c r="R549" s="1"/>
      <c r="S549" s="1"/>
      <c r="T549" s="1"/>
    </row>
    <row r="550" spans="13:20" ht="24.95" customHeight="1" x14ac:dyDescent="0.3">
      <c r="M550" s="1"/>
      <c r="N550" s="1"/>
      <c r="O550" s="1"/>
      <c r="P550" s="1"/>
      <c r="Q550" s="1"/>
      <c r="R550" s="1"/>
      <c r="S550" s="1"/>
      <c r="T550" s="1"/>
    </row>
    <row r="551" spans="13:20" ht="24.95" customHeight="1" x14ac:dyDescent="0.3">
      <c r="M551" s="1"/>
      <c r="N551" s="1"/>
      <c r="O551" s="1"/>
      <c r="P551" s="1"/>
      <c r="Q551" s="1"/>
      <c r="R551" s="1"/>
      <c r="S551" s="1"/>
      <c r="T551" s="1"/>
    </row>
    <row r="552" spans="13:20" ht="24.95" customHeight="1" x14ac:dyDescent="0.3">
      <c r="M552" s="1"/>
      <c r="N552" s="1"/>
      <c r="O552" s="1"/>
      <c r="P552" s="1"/>
      <c r="Q552" s="1"/>
      <c r="R552" s="1"/>
      <c r="S552" s="1"/>
      <c r="T552" s="1"/>
    </row>
    <row r="553" spans="13:20" ht="24.95" customHeight="1" x14ac:dyDescent="0.3">
      <c r="M553" s="1"/>
      <c r="N553" s="1"/>
      <c r="O553" s="1"/>
      <c r="P553" s="1"/>
      <c r="Q553" s="1"/>
      <c r="R553" s="1"/>
      <c r="S553" s="1"/>
      <c r="T553" s="1"/>
    </row>
    <row r="554" spans="13:20" ht="49.5" customHeight="1" x14ac:dyDescent="0.3">
      <c r="M554" s="1"/>
      <c r="N554" s="1"/>
      <c r="O554" s="1"/>
      <c r="P554" s="1"/>
      <c r="Q554" s="1"/>
      <c r="R554" s="1"/>
      <c r="S554" s="1"/>
      <c r="T554" s="1"/>
    </row>
    <row r="555" spans="13:20" ht="24.95" customHeight="1" x14ac:dyDescent="0.3">
      <c r="M555" s="1"/>
      <c r="N555" s="1"/>
      <c r="O555" s="1"/>
      <c r="P555" s="1"/>
      <c r="Q555" s="1"/>
      <c r="R555" s="1"/>
      <c r="S555" s="1"/>
      <c r="T555" s="1"/>
    </row>
    <row r="556" spans="13:20" ht="24.95" customHeight="1" x14ac:dyDescent="0.3">
      <c r="M556" s="1"/>
      <c r="N556" s="1"/>
      <c r="O556" s="1"/>
      <c r="P556" s="1"/>
      <c r="Q556" s="1"/>
      <c r="R556" s="1"/>
      <c r="S556" s="1"/>
      <c r="T556" s="1"/>
    </row>
    <row r="557" spans="13:20" ht="24.95" customHeight="1" x14ac:dyDescent="0.3">
      <c r="M557" s="1"/>
      <c r="N557" s="1"/>
      <c r="O557" s="1"/>
      <c r="P557" s="1"/>
      <c r="Q557" s="1"/>
      <c r="R557" s="1"/>
      <c r="S557" s="1"/>
      <c r="T557" s="1"/>
    </row>
    <row r="558" spans="13:20" ht="24.95" customHeight="1" x14ac:dyDescent="0.3">
      <c r="M558" s="1"/>
      <c r="N558" s="1"/>
      <c r="O558" s="1"/>
      <c r="P558" s="1"/>
      <c r="Q558" s="1"/>
      <c r="R558" s="1"/>
      <c r="S558" s="1"/>
      <c r="T558" s="1"/>
    </row>
    <row r="559" spans="13:20" ht="51.75" customHeight="1" x14ac:dyDescent="0.3">
      <c r="M559" s="1"/>
      <c r="N559" s="1"/>
      <c r="O559" s="1"/>
      <c r="P559" s="1"/>
      <c r="Q559" s="1"/>
      <c r="R559" s="1"/>
      <c r="S559" s="1"/>
      <c r="T559" s="1"/>
    </row>
    <row r="560" spans="13:20" ht="24.95" customHeight="1" x14ac:dyDescent="0.3">
      <c r="M560" s="1"/>
      <c r="N560" s="1"/>
      <c r="O560" s="1"/>
      <c r="P560" s="1"/>
      <c r="Q560" s="1"/>
      <c r="R560" s="1"/>
      <c r="S560" s="1"/>
      <c r="T560" s="1"/>
    </row>
    <row r="561" spans="13:20" ht="24.95" customHeight="1" x14ac:dyDescent="0.3">
      <c r="M561" s="1"/>
      <c r="N561" s="1"/>
      <c r="O561" s="1"/>
      <c r="P561" s="1"/>
      <c r="Q561" s="1"/>
      <c r="R561" s="1"/>
      <c r="S561" s="1"/>
      <c r="T561" s="1"/>
    </row>
    <row r="562" spans="13:20" ht="24.95" customHeight="1" x14ac:dyDescent="0.3">
      <c r="M562" s="1"/>
      <c r="N562" s="1"/>
      <c r="O562" s="1"/>
      <c r="P562" s="1"/>
      <c r="Q562" s="1"/>
      <c r="R562" s="1"/>
      <c r="S562" s="1"/>
      <c r="T562" s="1"/>
    </row>
    <row r="563" spans="13:20" ht="24.95" customHeight="1" x14ac:dyDescent="0.3">
      <c r="M563" s="1"/>
      <c r="N563" s="1"/>
      <c r="O563" s="1"/>
      <c r="P563" s="1"/>
      <c r="Q563" s="1"/>
      <c r="R563" s="1"/>
      <c r="S563" s="1"/>
      <c r="T563" s="1"/>
    </row>
    <row r="564" spans="13:20" ht="51.75" customHeight="1" x14ac:dyDescent="0.3">
      <c r="M564" s="1"/>
      <c r="N564" s="1"/>
      <c r="O564" s="1"/>
      <c r="P564" s="1"/>
      <c r="Q564" s="1"/>
      <c r="R564" s="1"/>
      <c r="S564" s="1"/>
      <c r="T564" s="1"/>
    </row>
    <row r="565" spans="13:20" ht="24.95" customHeight="1" x14ac:dyDescent="0.3">
      <c r="M565" s="1"/>
      <c r="N565" s="1"/>
      <c r="O565" s="1"/>
      <c r="P565" s="1"/>
      <c r="Q565" s="1"/>
      <c r="R565" s="1"/>
      <c r="S565" s="1"/>
      <c r="T565" s="1"/>
    </row>
    <row r="566" spans="13:20" ht="24.95" customHeight="1" x14ac:dyDescent="0.3">
      <c r="M566" s="1"/>
      <c r="N566" s="1"/>
      <c r="O566" s="1"/>
      <c r="P566" s="1"/>
      <c r="Q566" s="1"/>
      <c r="R566" s="1"/>
      <c r="S566" s="1"/>
      <c r="T566" s="1"/>
    </row>
    <row r="567" spans="13:20" ht="24.95" customHeight="1" x14ac:dyDescent="0.3">
      <c r="M567" s="1"/>
      <c r="N567" s="1"/>
      <c r="O567" s="1"/>
      <c r="P567" s="1"/>
      <c r="Q567" s="1"/>
      <c r="R567" s="1"/>
      <c r="S567" s="1"/>
      <c r="T567" s="1"/>
    </row>
    <row r="568" spans="13:20" ht="24.95" customHeight="1" x14ac:dyDescent="0.3">
      <c r="M568" s="1"/>
      <c r="N568" s="1"/>
      <c r="O568" s="1"/>
      <c r="P568" s="1"/>
      <c r="Q568" s="1"/>
      <c r="R568" s="1"/>
      <c r="S568" s="1"/>
      <c r="T568" s="1"/>
    </row>
    <row r="569" spans="13:20" ht="75.75" customHeight="1" x14ac:dyDescent="0.3">
      <c r="M569" s="1"/>
      <c r="N569" s="1"/>
      <c r="O569" s="1"/>
      <c r="P569" s="1"/>
      <c r="Q569" s="1"/>
      <c r="R569" s="1"/>
      <c r="S569" s="1"/>
      <c r="T569" s="1"/>
    </row>
    <row r="570" spans="13:20" ht="24.95" customHeight="1" x14ac:dyDescent="0.3">
      <c r="M570" s="1"/>
      <c r="N570" s="1"/>
      <c r="O570" s="1"/>
      <c r="P570" s="1"/>
      <c r="Q570" s="1"/>
      <c r="R570" s="1"/>
      <c r="S570" s="1"/>
      <c r="T570" s="1"/>
    </row>
    <row r="571" spans="13:20" ht="24.95" customHeight="1" x14ac:dyDescent="0.3">
      <c r="M571" s="1"/>
      <c r="N571" s="1"/>
      <c r="O571" s="1"/>
      <c r="P571" s="1"/>
      <c r="Q571" s="1"/>
      <c r="R571" s="1"/>
      <c r="S571" s="1"/>
      <c r="T571" s="1"/>
    </row>
    <row r="572" spans="13:20" ht="24.95" customHeight="1" x14ac:dyDescent="0.3">
      <c r="M572" s="1"/>
      <c r="N572" s="1"/>
      <c r="O572" s="1"/>
      <c r="P572" s="1"/>
      <c r="Q572" s="1"/>
      <c r="R572" s="1"/>
      <c r="S572" s="1"/>
      <c r="T572" s="1"/>
    </row>
    <row r="573" spans="13:20" ht="24.95" customHeight="1" x14ac:dyDescent="0.3">
      <c r="M573" s="1"/>
      <c r="N573" s="1"/>
      <c r="O573" s="1"/>
      <c r="P573" s="1"/>
      <c r="Q573" s="1"/>
      <c r="R573" s="1"/>
      <c r="S573" s="1"/>
      <c r="T573" s="1"/>
    </row>
    <row r="574" spans="13:20" ht="96" customHeight="1" x14ac:dyDescent="0.3">
      <c r="M574" s="1"/>
      <c r="N574" s="1"/>
      <c r="O574" s="1"/>
      <c r="P574" s="1"/>
      <c r="Q574" s="1"/>
      <c r="R574" s="1"/>
      <c r="S574" s="1"/>
      <c r="T574" s="1"/>
    </row>
    <row r="575" spans="13:20" x14ac:dyDescent="0.3">
      <c r="M575" s="1"/>
      <c r="N575" s="1"/>
      <c r="O575" s="1"/>
      <c r="P575" s="1"/>
      <c r="Q575" s="1"/>
      <c r="R575" s="1"/>
      <c r="S575" s="1"/>
      <c r="T575" s="1"/>
    </row>
    <row r="576" spans="13:20" x14ac:dyDescent="0.3">
      <c r="M576" s="1"/>
      <c r="N576" s="1"/>
      <c r="O576" s="1"/>
      <c r="P576" s="1"/>
      <c r="Q576" s="1"/>
      <c r="R576" s="1"/>
      <c r="S576" s="1"/>
      <c r="T576" s="1"/>
    </row>
    <row r="577" spans="13:20" x14ac:dyDescent="0.3">
      <c r="M577" s="1"/>
      <c r="N577" s="1"/>
      <c r="O577" s="1"/>
      <c r="P577" s="1"/>
      <c r="Q577" s="1"/>
      <c r="R577" s="1"/>
      <c r="S577" s="1"/>
      <c r="T577" s="1"/>
    </row>
    <row r="578" spans="13:20" x14ac:dyDescent="0.3">
      <c r="M578" s="1"/>
      <c r="N578" s="1"/>
      <c r="O578" s="1"/>
      <c r="P578" s="1"/>
      <c r="Q578" s="1"/>
      <c r="R578" s="1"/>
      <c r="S578" s="1"/>
      <c r="T578" s="1"/>
    </row>
    <row r="579" spans="13:20" ht="49.5" customHeight="1" x14ac:dyDescent="0.3">
      <c r="M579" s="1"/>
      <c r="N579" s="1"/>
      <c r="O579" s="1"/>
      <c r="P579" s="1"/>
      <c r="Q579" s="1"/>
      <c r="R579" s="1"/>
      <c r="S579" s="1"/>
      <c r="T579" s="1"/>
    </row>
    <row r="580" spans="13:20" x14ac:dyDescent="0.3">
      <c r="M580" s="1"/>
      <c r="N580" s="1"/>
      <c r="O580" s="1"/>
      <c r="P580" s="1"/>
      <c r="Q580" s="1"/>
      <c r="R580" s="1"/>
      <c r="S580" s="1"/>
      <c r="T580" s="1"/>
    </row>
    <row r="581" spans="13:20" x14ac:dyDescent="0.3">
      <c r="M581" s="1"/>
      <c r="N581" s="1"/>
      <c r="O581" s="1"/>
      <c r="P581" s="1"/>
      <c r="Q581" s="1"/>
      <c r="R581" s="1"/>
      <c r="S581" s="1"/>
      <c r="T581" s="1"/>
    </row>
    <row r="582" spans="13:20" x14ac:dyDescent="0.3">
      <c r="M582" s="1"/>
      <c r="N582" s="1"/>
      <c r="O582" s="1"/>
      <c r="P582" s="1"/>
      <c r="Q582" s="1"/>
      <c r="R582" s="1"/>
      <c r="S582" s="1"/>
      <c r="T582" s="1"/>
    </row>
    <row r="583" spans="13:20" x14ac:dyDescent="0.3">
      <c r="M583" s="1"/>
      <c r="N583" s="1"/>
      <c r="O583" s="1"/>
      <c r="P583" s="1"/>
      <c r="Q583" s="1"/>
      <c r="R583" s="1"/>
      <c r="S583" s="1"/>
      <c r="T583" s="1"/>
    </row>
    <row r="584" spans="13:20" ht="63.75" customHeight="1" x14ac:dyDescent="0.3">
      <c r="M584" s="1"/>
      <c r="N584" s="1"/>
      <c r="O584" s="1"/>
      <c r="P584" s="1"/>
      <c r="Q584" s="1"/>
      <c r="R584" s="1"/>
      <c r="S584" s="1"/>
      <c r="T584" s="1"/>
    </row>
    <row r="585" spans="13:20" x14ac:dyDescent="0.3">
      <c r="M585" s="1"/>
      <c r="N585" s="1"/>
      <c r="O585" s="1"/>
      <c r="P585" s="1"/>
      <c r="Q585" s="1"/>
      <c r="R585" s="1"/>
      <c r="S585" s="1"/>
      <c r="T585" s="1"/>
    </row>
    <row r="586" spans="13:20" x14ac:dyDescent="0.3">
      <c r="M586" s="1"/>
      <c r="N586" s="1"/>
      <c r="O586" s="1"/>
      <c r="P586" s="1"/>
      <c r="Q586" s="1"/>
      <c r="R586" s="1"/>
      <c r="S586" s="1"/>
      <c r="T586" s="1"/>
    </row>
    <row r="587" spans="13:20" x14ac:dyDescent="0.3">
      <c r="M587" s="1"/>
      <c r="N587" s="1"/>
      <c r="O587" s="1"/>
      <c r="P587" s="1"/>
      <c r="Q587" s="1"/>
      <c r="R587" s="1"/>
      <c r="S587" s="1"/>
      <c r="T587" s="1"/>
    </row>
    <row r="588" spans="13:20" ht="30" customHeight="1" x14ac:dyDescent="0.3">
      <c r="M588" s="1"/>
      <c r="N588" s="1"/>
      <c r="O588" s="1"/>
      <c r="P588" s="1"/>
      <c r="Q588" s="1"/>
      <c r="R588" s="1"/>
      <c r="S588" s="1"/>
      <c r="T588" s="1"/>
    </row>
    <row r="589" spans="13:20" ht="51" customHeight="1" x14ac:dyDescent="0.3">
      <c r="M589" s="1"/>
      <c r="N589" s="1"/>
      <c r="O589" s="1"/>
      <c r="P589" s="1"/>
      <c r="Q589" s="1"/>
      <c r="R589" s="1"/>
      <c r="S589" s="1"/>
      <c r="T589" s="1"/>
    </row>
    <row r="590" spans="13:20" x14ac:dyDescent="0.3">
      <c r="M590" s="1"/>
      <c r="N590" s="1"/>
      <c r="O590" s="1"/>
      <c r="P590" s="1"/>
      <c r="Q590" s="1"/>
      <c r="R590" s="1"/>
      <c r="S590" s="1"/>
      <c r="T590" s="1"/>
    </row>
    <row r="591" spans="13:20" x14ac:dyDescent="0.3">
      <c r="M591" s="1"/>
      <c r="N591" s="1"/>
      <c r="O591" s="1"/>
      <c r="P591" s="1"/>
      <c r="Q591" s="1"/>
      <c r="R591" s="1"/>
      <c r="S591" s="1"/>
      <c r="T591" s="1"/>
    </row>
    <row r="592" spans="13:20" x14ac:dyDescent="0.3">
      <c r="M592" s="1"/>
      <c r="N592" s="1"/>
      <c r="O592" s="1"/>
      <c r="P592" s="1"/>
      <c r="Q592" s="1"/>
      <c r="R592" s="1"/>
      <c r="S592" s="1"/>
      <c r="T592" s="1"/>
    </row>
    <row r="593" spans="13:20" x14ac:dyDescent="0.3">
      <c r="M593" s="1"/>
      <c r="N593" s="1"/>
      <c r="O593" s="1"/>
      <c r="P593" s="1"/>
      <c r="Q593" s="1"/>
      <c r="R593" s="1"/>
      <c r="S593" s="1"/>
      <c r="T593" s="1"/>
    </row>
    <row r="594" spans="13:20" ht="75" customHeight="1" x14ac:dyDescent="0.3">
      <c r="M594" s="1"/>
      <c r="N594" s="1"/>
      <c r="O594" s="1"/>
      <c r="P594" s="1"/>
      <c r="Q594" s="1"/>
      <c r="R594" s="1"/>
      <c r="S594" s="1"/>
      <c r="T594" s="1"/>
    </row>
    <row r="595" spans="13:20" ht="24.95" customHeight="1" x14ac:dyDescent="0.3">
      <c r="M595" s="1"/>
      <c r="N595" s="1"/>
      <c r="O595" s="1"/>
      <c r="P595" s="1"/>
      <c r="Q595" s="1"/>
      <c r="R595" s="1"/>
      <c r="S595" s="1"/>
      <c r="T595" s="1"/>
    </row>
    <row r="596" spans="13:20" ht="24.95" customHeight="1" x14ac:dyDescent="0.3">
      <c r="M596" s="1"/>
      <c r="N596" s="1"/>
      <c r="O596" s="1"/>
      <c r="P596" s="1"/>
      <c r="Q596" s="1"/>
      <c r="R596" s="1"/>
      <c r="S596" s="1"/>
      <c r="T596" s="1"/>
    </row>
    <row r="597" spans="13:20" ht="24.95" customHeight="1" x14ac:dyDescent="0.3">
      <c r="M597" s="1"/>
      <c r="N597" s="1"/>
      <c r="O597" s="1"/>
      <c r="P597" s="1"/>
      <c r="Q597" s="1"/>
      <c r="R597" s="1"/>
      <c r="S597" s="1"/>
      <c r="T597" s="1"/>
    </row>
    <row r="598" spans="13:20" ht="24.95" customHeight="1" x14ac:dyDescent="0.3">
      <c r="M598" s="1"/>
      <c r="N598" s="1"/>
      <c r="O598" s="1"/>
      <c r="P598" s="1"/>
      <c r="Q598" s="1"/>
      <c r="R598" s="1"/>
      <c r="S598" s="1"/>
      <c r="T598" s="1"/>
    </row>
    <row r="599" spans="13:20" ht="55.5" customHeight="1" thickBot="1" x14ac:dyDescent="0.35">
      <c r="M599" s="1"/>
      <c r="N599" s="1"/>
      <c r="O599" s="1"/>
      <c r="P599" s="1"/>
      <c r="Q599" s="1"/>
      <c r="R599" s="1"/>
      <c r="S599" s="1"/>
      <c r="T599" s="1"/>
    </row>
    <row r="600" spans="13:20" ht="20.25" customHeight="1" thickBot="1" x14ac:dyDescent="0.35">
      <c r="M600" s="32"/>
      <c r="N600" s="32"/>
      <c r="O600" s="32"/>
      <c r="P600" s="32"/>
      <c r="Q600" s="32"/>
      <c r="R600" s="32"/>
      <c r="S600" s="32"/>
      <c r="T600" s="33"/>
    </row>
    <row r="601" spans="13:20" x14ac:dyDescent="0.3">
      <c r="M601" s="1"/>
      <c r="N601" s="1"/>
      <c r="O601" s="1"/>
      <c r="P601" s="1"/>
      <c r="Q601" s="1"/>
      <c r="R601" s="1"/>
      <c r="S601" s="1"/>
      <c r="T601" s="1"/>
    </row>
    <row r="602" spans="13:20" x14ac:dyDescent="0.3">
      <c r="M602" s="1"/>
      <c r="N602" s="1"/>
      <c r="O602" s="1"/>
      <c r="P602" s="1"/>
      <c r="Q602" s="1"/>
      <c r="R602" s="1"/>
      <c r="S602" s="1"/>
      <c r="T602" s="1"/>
    </row>
    <row r="603" spans="13:20" x14ac:dyDescent="0.3">
      <c r="M603" s="1"/>
      <c r="N603" s="1"/>
      <c r="O603" s="1"/>
      <c r="P603" s="1"/>
      <c r="Q603" s="1"/>
      <c r="R603" s="1"/>
      <c r="S603" s="1"/>
      <c r="T603" s="1"/>
    </row>
    <row r="604" spans="13:20" x14ac:dyDescent="0.3">
      <c r="M604" s="1"/>
      <c r="N604" s="1"/>
      <c r="O604" s="1"/>
      <c r="P604" s="1"/>
      <c r="Q604" s="1"/>
      <c r="R604" s="1"/>
      <c r="S604" s="1"/>
      <c r="T604" s="1"/>
    </row>
    <row r="605" spans="13:20" x14ac:dyDescent="0.3">
      <c r="M605" s="1"/>
      <c r="N605" s="1"/>
      <c r="O605" s="1"/>
      <c r="P605" s="1"/>
      <c r="Q605" s="1"/>
      <c r="R605" s="1"/>
      <c r="S605" s="1"/>
      <c r="T605" s="1"/>
    </row>
    <row r="606" spans="13:20" x14ac:dyDescent="0.3">
      <c r="M606" s="1"/>
      <c r="N606" s="1"/>
      <c r="O606" s="1"/>
      <c r="P606" s="1"/>
      <c r="Q606" s="1"/>
      <c r="R606" s="1"/>
      <c r="S606" s="1"/>
      <c r="T606" s="1"/>
    </row>
    <row r="607" spans="13:20" x14ac:dyDescent="0.3">
      <c r="P607" s="29"/>
    </row>
    <row r="608" spans="13:20" x14ac:dyDescent="0.3">
      <c r="O608" s="19"/>
      <c r="P608" s="29"/>
    </row>
    <row r="609" spans="13:20" ht="30" x14ac:dyDescent="0.4">
      <c r="M609" s="25"/>
      <c r="N609" s="24"/>
      <c r="O609" s="24"/>
      <c r="P609" s="23" t="s">
        <v>36</v>
      </c>
      <c r="Q609" s="26"/>
      <c r="R609" s="30"/>
      <c r="S609" s="26"/>
      <c r="T609" s="26"/>
    </row>
    <row r="610" spans="13:20" x14ac:dyDescent="0.3">
      <c r="P610" s="29"/>
      <c r="R610" s="31"/>
    </row>
    <row r="611" spans="13:20" x14ac:dyDescent="0.3">
      <c r="P611" s="29"/>
      <c r="R611" s="31"/>
    </row>
    <row r="612" spans="13:20" x14ac:dyDescent="0.3">
      <c r="P612" s="29"/>
      <c r="R612" s="31"/>
    </row>
  </sheetData>
  <mergeCells count="81"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  <mergeCell ref="C40:C44"/>
    <mergeCell ref="C45:C49"/>
    <mergeCell ref="E40:E44"/>
    <mergeCell ref="E45:E49"/>
    <mergeCell ref="D45:D4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B11:B13"/>
    <mergeCell ref="C11:C13"/>
    <mergeCell ref="E11:E13"/>
    <mergeCell ref="D11:D13"/>
    <mergeCell ref="B15:B19"/>
    <mergeCell ref="B20:B24"/>
    <mergeCell ref="B50:B54"/>
    <mergeCell ref="B30:B34"/>
    <mergeCell ref="B35:B39"/>
    <mergeCell ref="B40:B44"/>
    <mergeCell ref="B45:B49"/>
    <mergeCell ref="B25:B29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C7:P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L12:L13"/>
    <mergeCell ref="C20:C24"/>
    <mergeCell ref="H11:T11"/>
    <mergeCell ref="J99:L99"/>
    <mergeCell ref="B80:B84"/>
    <mergeCell ref="C80:C84"/>
    <mergeCell ref="D80:D84"/>
    <mergeCell ref="E80:E84"/>
    <mergeCell ref="B85:B89"/>
    <mergeCell ref="C85:C89"/>
    <mergeCell ref="C90:C96"/>
    <mergeCell ref="D90:D96"/>
    <mergeCell ref="E90:E96"/>
    <mergeCell ref="B99:G99"/>
    <mergeCell ref="H90:L90"/>
    <mergeCell ref="G90:G91"/>
    <mergeCell ref="F90:F91"/>
    <mergeCell ref="D85:D89"/>
    <mergeCell ref="E85:E89"/>
  </mergeCells>
  <pageMargins left="0.39370078740157483" right="0.39370078740157483" top="0.39370078740157483" bottom="0.39370078740157483" header="0" footer="0"/>
  <pageSetup paperSize="9" scale="38" fitToHeight="0" orientation="landscape" r:id="rId1"/>
  <rowBreaks count="3" manualBreakCount="3">
    <brk id="44" max="13" man="1"/>
    <brk id="84" max="1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2024-02-28T14:38:28Z</cp:lastPrinted>
  <dcterms:created xsi:type="dcterms:W3CDTF">2016-02-05T07:01:02Z</dcterms:created>
  <dcterms:modified xsi:type="dcterms:W3CDTF">2024-02-28T14:38:29Z</dcterms:modified>
</cp:coreProperties>
</file>